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Vorkalkulation" sheetId="1" r:id="rId1"/>
    <sheet name="Personalsätze" sheetId="2" r:id="rId2"/>
    <sheet name="Sacheinzelkosten" sheetId="3" r:id="rId3"/>
    <sheet name="Investitionen" sheetId="4" r:id="rId4"/>
  </sheets>
  <definedNames>
    <definedName name="bitte_auswählen">'Vorkalkulation'!$I$5:$I$6</definedName>
    <definedName name="_xlnm.Print_Titles" localSheetId="0">'Vorkalkulation'!$18:$19</definedName>
    <definedName name="Personaldurchschnittssätze">'Personalsätze'!$A$7:$A$46</definedName>
  </definedNames>
  <calcPr fullCalcOnLoad="1"/>
</workbook>
</file>

<file path=xl/comments1.xml><?xml version="1.0" encoding="utf-8"?>
<comments xmlns="http://schemas.openxmlformats.org/spreadsheetml/2006/main">
  <authors>
    <author>zieglerf</author>
  </authors>
  <commentList>
    <comment ref="E24" authorId="0">
      <text>
        <r>
          <rPr>
            <b/>
            <sz val="8"/>
            <rFont val="Tahoma"/>
            <family val="2"/>
          </rPr>
          <t>KLR:</t>
        </r>
        <r>
          <rPr>
            <sz val="8"/>
            <rFont val="Tahoma"/>
            <family val="2"/>
          </rPr>
          <t xml:space="preserve">
bitte in Monaten angeben.</t>
        </r>
      </text>
    </comment>
    <comment ref="E29" authorId="0">
      <text>
        <r>
          <rPr>
            <b/>
            <sz val="8"/>
            <rFont val="Tahoma"/>
            <family val="2"/>
          </rPr>
          <t>KLR:</t>
        </r>
        <r>
          <rPr>
            <sz val="8"/>
            <rFont val="Tahoma"/>
            <family val="2"/>
          </rPr>
          <t xml:space="preserve">
bitte in Monaten angeben.</t>
        </r>
      </text>
    </comment>
    <comment ref="E34" authorId="0">
      <text>
        <r>
          <rPr>
            <b/>
            <sz val="8"/>
            <rFont val="Tahoma"/>
            <family val="2"/>
          </rPr>
          <t>KLR:</t>
        </r>
        <r>
          <rPr>
            <sz val="8"/>
            <rFont val="Tahoma"/>
            <family val="2"/>
          </rPr>
          <t xml:space="preserve">
bitte in Stunden angeben.</t>
        </r>
      </text>
    </comment>
    <comment ref="E39" authorId="0">
      <text>
        <r>
          <rPr>
            <b/>
            <sz val="8"/>
            <rFont val="Tahoma"/>
            <family val="2"/>
          </rPr>
          <t>KLR:</t>
        </r>
        <r>
          <rPr>
            <sz val="8"/>
            <rFont val="Tahoma"/>
            <family val="2"/>
          </rPr>
          <t xml:space="preserve">
bitte in Stunden angeben.</t>
        </r>
      </text>
    </comment>
    <comment ref="E44" authorId="0">
      <text>
        <r>
          <rPr>
            <b/>
            <sz val="8"/>
            <rFont val="Tahoma"/>
            <family val="2"/>
          </rPr>
          <t>KLR:</t>
        </r>
        <r>
          <rPr>
            <sz val="8"/>
            <rFont val="Tahoma"/>
            <family val="2"/>
          </rPr>
          <t xml:space="preserve">
bitte in Stunden angeben.</t>
        </r>
      </text>
    </comment>
    <comment ref="E53" authorId="0">
      <text>
        <r>
          <rPr>
            <b/>
            <sz val="8"/>
            <rFont val="Tahoma"/>
            <family val="2"/>
          </rPr>
          <t>KLR:</t>
        </r>
        <r>
          <rPr>
            <sz val="8"/>
            <rFont val="Tahoma"/>
            <family val="2"/>
          </rPr>
          <t xml:space="preserve">
bitte in Tagen angeben.</t>
        </r>
      </text>
    </comment>
    <comment ref="E58" authorId="0">
      <text>
        <r>
          <rPr>
            <b/>
            <sz val="8"/>
            <rFont val="Tahoma"/>
            <family val="2"/>
          </rPr>
          <t>KLR:</t>
        </r>
        <r>
          <rPr>
            <sz val="8"/>
            <rFont val="Tahoma"/>
            <family val="2"/>
          </rPr>
          <t xml:space="preserve">
bitte in Tagen angeben.</t>
        </r>
      </text>
    </comment>
    <comment ref="E63" authorId="0">
      <text>
        <r>
          <rPr>
            <b/>
            <sz val="8"/>
            <rFont val="Tahoma"/>
            <family val="2"/>
          </rPr>
          <t>KLR:</t>
        </r>
        <r>
          <rPr>
            <sz val="8"/>
            <rFont val="Tahoma"/>
            <family val="2"/>
          </rPr>
          <t xml:space="preserve">
bitte in Tagen angeben.</t>
        </r>
      </text>
    </comment>
    <comment ref="F88" authorId="0">
      <text>
        <r>
          <rPr>
            <b/>
            <sz val="8"/>
            <rFont val="Tahoma"/>
            <family val="2"/>
          </rPr>
          <t>KLR:</t>
        </r>
        <r>
          <rPr>
            <sz val="8"/>
            <rFont val="Tahoma"/>
            <family val="2"/>
          </rPr>
          <t xml:space="preserve">
nur, wenn keine detaillierte Angabe möglich</t>
        </r>
      </text>
    </comment>
  </commentList>
</comments>
</file>

<file path=xl/sharedStrings.xml><?xml version="1.0" encoding="utf-8"?>
<sst xmlns="http://schemas.openxmlformats.org/spreadsheetml/2006/main" count="186" uniqueCount="134">
  <si>
    <t xml:space="preserve">Projektbezeichnung </t>
  </si>
  <si>
    <t>von</t>
  </si>
  <si>
    <t>bis</t>
  </si>
  <si>
    <t>Projektlaufzeit</t>
  </si>
  <si>
    <t>Projektlaufzeit in Monaten</t>
  </si>
  <si>
    <t>Schema zur Vollkostenberechnung</t>
  </si>
  <si>
    <t>Kalkulation der einzelnen Positionen</t>
  </si>
  <si>
    <t>Personalkosten (projektfinanziert)</t>
  </si>
  <si>
    <t>Entgelt-
gruppe</t>
  </si>
  <si>
    <t>Professoren</t>
  </si>
  <si>
    <t xml:space="preserve">- </t>
  </si>
  <si>
    <t>wissenschaftliches Personal</t>
  </si>
  <si>
    <t>technisch-administratives Personal</t>
  </si>
  <si>
    <t>-</t>
  </si>
  <si>
    <t>studentische Hilfskräfte</t>
  </si>
  <si>
    <t>./.</t>
  </si>
  <si>
    <r>
      <t>S</t>
    </r>
    <r>
      <rPr>
        <b/>
        <i/>
        <sz val="11"/>
        <rFont val="Arial"/>
        <family val="2"/>
      </rPr>
      <t xml:space="preserve"> der direkten Personalkosten (projektfinanziert)</t>
    </r>
  </si>
  <si>
    <t>Personalkosten (landesfinanziert)</t>
  </si>
  <si>
    <r>
      <t>S</t>
    </r>
    <r>
      <rPr>
        <b/>
        <i/>
        <sz val="11"/>
        <rFont val="Arial"/>
        <family val="2"/>
      </rPr>
      <t xml:space="preserve"> der direkten Personalkosten (landesfinanziert)</t>
    </r>
  </si>
  <si>
    <t>Sacheinzelkosten (projektfinanziert)</t>
  </si>
  <si>
    <t>Geschäftsbedarf</t>
  </si>
  <si>
    <t>Dienstleistungen</t>
  </si>
  <si>
    <t>Reisekosten</t>
  </si>
  <si>
    <t>Sonstige Ausgaben</t>
  </si>
  <si>
    <r>
      <t>S</t>
    </r>
    <r>
      <rPr>
        <i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der Sacheinzelkosten (projektfinanziert)</t>
    </r>
  </si>
  <si>
    <t>Anschaffungs-
kosten (netto)</t>
  </si>
  <si>
    <t>+ gesetzliche Umsatzsteuer (19%)</t>
  </si>
  <si>
    <r>
      <t xml:space="preserve">Mindestangebotspreis </t>
    </r>
    <r>
      <rPr>
        <b/>
        <sz val="10"/>
        <rFont val="Arial"/>
        <family val="2"/>
      </rPr>
      <t>(Nettopreis + Ust)</t>
    </r>
  </si>
  <si>
    <t>Durchschnittstarife je Entgeltgruppe:</t>
  </si>
  <si>
    <t>Personaldurchschnittssätze</t>
  </si>
  <si>
    <t>pro Monat</t>
  </si>
  <si>
    <t>A6 MD</t>
  </si>
  <si>
    <t>A7</t>
  </si>
  <si>
    <t>A8</t>
  </si>
  <si>
    <t>A9 MD</t>
  </si>
  <si>
    <t>A9 GD</t>
  </si>
  <si>
    <t>A10</t>
  </si>
  <si>
    <t>A11</t>
  </si>
  <si>
    <t>A12</t>
  </si>
  <si>
    <t>A13 GD</t>
  </si>
  <si>
    <t>A13 HD</t>
  </si>
  <si>
    <t>A14</t>
  </si>
  <si>
    <t>A15</t>
  </si>
  <si>
    <t>C2</t>
  </si>
  <si>
    <t>C3</t>
  </si>
  <si>
    <t>C4</t>
  </si>
  <si>
    <t>EMERIT</t>
  </si>
  <si>
    <t>W1</t>
  </si>
  <si>
    <t>W2</t>
  </si>
  <si>
    <t>W3</t>
  </si>
  <si>
    <t>E2</t>
  </si>
  <si>
    <t>E2UE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</si>
  <si>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</si>
  <si>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</si>
  <si>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</si>
  <si>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</si>
  <si>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</si>
  <si>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</si>
  <si>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</si>
  <si>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</si>
  <si>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</si>
  <si>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</si>
  <si>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</si>
  <si>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E13UE</t>
  </si>
  <si>
    <t>E14</t>
  </si>
  <si>
    <t>E15</t>
  </si>
  <si>
    <t>E15UE</t>
  </si>
  <si>
    <t>LEHR_E13</t>
  </si>
  <si>
    <t>Sektion</t>
  </si>
  <si>
    <t>Wiss. Hilfskraft</t>
  </si>
  <si>
    <t>Stud. Hilfskraft</t>
  </si>
  <si>
    <t>pro Stunde</t>
  </si>
  <si>
    <t>Beschäftigungs-
dauer (Tage)</t>
  </si>
  <si>
    <t>wissenschaftliche Hilfskraft</t>
  </si>
  <si>
    <t>Bachelor Hilfskraft</t>
  </si>
  <si>
    <t>Materialaufwand</t>
  </si>
  <si>
    <t>Investitionen</t>
  </si>
  <si>
    <r>
      <t>S</t>
    </r>
    <r>
      <rPr>
        <i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der Investitionen</t>
    </r>
  </si>
  <si>
    <t>Summe Materialaufwand</t>
  </si>
  <si>
    <r>
      <t xml:space="preserve">Material </t>
    </r>
    <r>
      <rPr>
        <b/>
        <i/>
        <sz val="9"/>
        <color indexed="8"/>
        <rFont val="Arial"/>
        <family val="2"/>
      </rPr>
      <t>(Roh-, Hilfs- u. Betriebsstoffe)</t>
    </r>
  </si>
  <si>
    <r>
      <t xml:space="preserve">Geschäftsbedarf </t>
    </r>
    <r>
      <rPr>
        <b/>
        <i/>
        <sz val="9"/>
        <color indexed="8"/>
        <rFont val="Arial"/>
        <family val="2"/>
      </rPr>
      <t>(Büromaterial etc.)</t>
    </r>
  </si>
  <si>
    <t>Summe Kosten für Dienstleistungen</t>
  </si>
  <si>
    <t>Summe Kosten für Geschäftsbedarf</t>
  </si>
  <si>
    <t>Summe Reisekosten</t>
  </si>
  <si>
    <t>Ausgabe</t>
  </si>
  <si>
    <t>Reise</t>
  </si>
  <si>
    <r>
      <t xml:space="preserve">Dienstleistung </t>
    </r>
    <r>
      <rPr>
        <b/>
        <i/>
        <sz val="9"/>
        <color indexed="8"/>
        <rFont val="Arial"/>
        <family val="2"/>
      </rPr>
      <t>(Werkverträge etc.)</t>
    </r>
  </si>
  <si>
    <t>Summe Sonstige Ausgaben</t>
  </si>
  <si>
    <t>Kosten für Hilfskräfte</t>
  </si>
  <si>
    <t>Hilfskräfte</t>
  </si>
  <si>
    <t>Investition</t>
  </si>
  <si>
    <t>von 60 bis 410 € netto (GWG)</t>
  </si>
  <si>
    <t>Summe Investitionen (GWG)</t>
  </si>
  <si>
    <t>Inv. von 60 € bis 410 € (GWG)</t>
  </si>
  <si>
    <t>Inv. &gt; 410 €</t>
  </si>
  <si>
    <t>Summe Investitionen &gt; 410 €</t>
  </si>
  <si>
    <t>bitte auswählen</t>
  </si>
  <si>
    <t>GK-ZS</t>
  </si>
  <si>
    <t>Kosten
(netto)</t>
  </si>
  <si>
    <t>Gesamtkosten</t>
  </si>
  <si>
    <t>Gesamtkosten (netto)</t>
  </si>
  <si>
    <t>Kostenstelle</t>
  </si>
  <si>
    <t>Projektverantwortlicher</t>
  </si>
  <si>
    <r>
      <t>S</t>
    </r>
    <r>
      <rPr>
        <b/>
        <i/>
        <sz val="11"/>
        <rFont val="Arial"/>
        <family val="2"/>
      </rPr>
      <t xml:space="preserve"> der Personalkosten</t>
    </r>
  </si>
  <si>
    <t>&gt; 410 € netto</t>
  </si>
  <si>
    <r>
      <t>externe Projektnummer/Vertrags-Nr.</t>
    </r>
    <r>
      <rPr>
        <b/>
        <sz val="8"/>
        <rFont val="Arial"/>
        <family val="2"/>
      </rPr>
      <t xml:space="preserve"> (sofen vorhanden)</t>
    </r>
  </si>
  <si>
    <t>Schema zur Preiskalkulation von Auftragsforschungs-, Dienstleistungs- und Weiterbildungsprojekten</t>
  </si>
  <si>
    <t>Auftraggeber</t>
  </si>
  <si>
    <t>Stellenanzahl
(VZÄ)</t>
  </si>
  <si>
    <t>Personaldurch-schnittssätze
(pro Monat/Std.)</t>
  </si>
  <si>
    <t>Beschäftigungs-
dauer (Monate/Stunden)</t>
  </si>
  <si>
    <t>Bachelor-Hilfskräfte (mit BA-Abschluss)</t>
  </si>
  <si>
    <t>Personaldurch-schnittssätze
(pro Tag)</t>
  </si>
  <si>
    <r>
      <t xml:space="preserve">Summe Sacheinzelkosten </t>
    </r>
    <r>
      <rPr>
        <b/>
        <u val="single"/>
        <sz val="10"/>
        <color indexed="8"/>
        <rFont val="Arial"/>
        <family val="2"/>
      </rPr>
      <t>pauschal</t>
    </r>
  </si>
  <si>
    <t>+ Gemeinkostenzuschlag</t>
  </si>
  <si>
    <t>möglicher Fehlbetrag aus Investitionen</t>
  </si>
  <si>
    <t>Geplante Erlöse</t>
  </si>
  <si>
    <r>
      <t xml:space="preserve">Herstellkosten </t>
    </r>
    <r>
      <rPr>
        <b/>
        <sz val="10"/>
        <rFont val="Arial"/>
        <family val="2"/>
      </rPr>
      <t>(∑ Projektkosten)</t>
    </r>
  </si>
  <si>
    <r>
      <t xml:space="preserve">Selbstkosten </t>
    </r>
    <r>
      <rPr>
        <b/>
        <sz val="10"/>
        <rFont val="Arial"/>
        <family val="2"/>
      </rPr>
      <t>(Herstellkosten + Gemeinkosten)</t>
    </r>
  </si>
  <si>
    <t>+ Gewinnzuschlag (mind. 3%)</t>
  </si>
  <si>
    <t>Sozial- und Geisteswissenschaften</t>
  </si>
  <si>
    <t>Natur- und Lebenswissenschaften</t>
  </si>
  <si>
    <r>
      <t xml:space="preserve">Zeitraum  </t>
    </r>
    <r>
      <rPr>
        <b/>
        <sz val="11"/>
        <rFont val="Calibri"/>
        <family val="2"/>
      </rPr>
      <t>→</t>
    </r>
  </si>
  <si>
    <r>
      <rPr>
        <b/>
        <sz val="11"/>
        <rFont val="Calibri"/>
        <family val="2"/>
      </rPr>
      <t>↓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Entgeltgruppe</t>
    </r>
  </si>
  <si>
    <r>
      <rPr>
        <b/>
        <sz val="11"/>
        <rFont val="Calibri"/>
        <family val="2"/>
      </rPr>
      <t>↓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Art der Hilfskraft</t>
    </r>
  </si>
  <si>
    <t>Monate pro Jahr</t>
  </si>
  <si>
    <t>Arbeitstage je Monat</t>
  </si>
  <si>
    <t>Berechnung der Arbeitstage (AT) je Monat</t>
  </si>
  <si>
    <r>
      <t xml:space="preserve">S </t>
    </r>
    <r>
      <rPr>
        <b/>
        <sz val="12"/>
        <rFont val="Arial"/>
        <family val="2"/>
      </rPr>
      <t xml:space="preserve">Nettopreis </t>
    </r>
    <r>
      <rPr>
        <b/>
        <sz val="10"/>
        <rFont val="Arial"/>
        <family val="2"/>
      </rPr>
      <t>(Selbstkosten + Gewinnzuschlag)</t>
    </r>
  </si>
  <si>
    <t>B2</t>
  </si>
  <si>
    <t>LEHR_E12</t>
  </si>
  <si>
    <t>vom Bund ermittelte Soll-Jahresarbeitstage gem. Staatsanzeiger 29/2012 S. 0799</t>
  </si>
  <si>
    <t>pro Tag
(1 Monat=16,66 AT)</t>
  </si>
  <si>
    <t>--- 2013 ---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</si>
</sst>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"/>
    <numFmt numFmtId="166" formatCode="#,##0.00_ ;[Red]\-#,##0.00\ "/>
    <numFmt numFmtId="167" formatCode="[$-407]dddd\,\ d\.\ mmmm\ yyyy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7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1"/>
      <name val="Symbol"/>
      <family val="1"/>
    </font>
    <font>
      <b/>
      <i/>
      <sz val="11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Comic Sans MS"/>
      <family val="4"/>
    </font>
    <font>
      <b/>
      <sz val="12"/>
      <name val="SymbolPS"/>
      <family val="1"/>
    </font>
    <font>
      <b/>
      <sz val="10"/>
      <name val="SymbolPS"/>
      <family val="1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u val="single"/>
      <sz val="10"/>
      <color indexed="8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6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10"/>
      <color theme="1"/>
      <name val="Calibri"/>
      <family val="2"/>
    </font>
    <font>
      <b/>
      <u val="single"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0" fontId="13" fillId="33" borderId="2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 quotePrefix="1">
      <alignment horizontal="center"/>
    </xf>
    <xf numFmtId="0" fontId="5" fillId="0" borderId="24" xfId="0" applyFont="1" applyBorder="1" applyAlignment="1">
      <alignment horizontal="center" wrapText="1"/>
    </xf>
    <xf numFmtId="0" fontId="0" fillId="0" borderId="13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8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/>
    </xf>
    <xf numFmtId="0" fontId="3" fillId="6" borderId="31" xfId="0" applyFont="1" applyFill="1" applyBorder="1" applyAlignment="1">
      <alignment/>
    </xf>
    <xf numFmtId="0" fontId="0" fillId="7" borderId="20" xfId="0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/>
    </xf>
    <xf numFmtId="0" fontId="3" fillId="4" borderId="31" xfId="0" applyFont="1" applyFill="1" applyBorder="1" applyAlignment="1">
      <alignment/>
    </xf>
    <xf numFmtId="0" fontId="0" fillId="6" borderId="24" xfId="0" applyFill="1" applyBorder="1" applyAlignment="1">
      <alignment horizontal="center" vertical="center" wrapText="1"/>
    </xf>
    <xf numFmtId="0" fontId="3" fillId="5" borderId="31" xfId="0" applyFont="1" applyFill="1" applyBorder="1" applyAlignment="1">
      <alignment/>
    </xf>
    <xf numFmtId="0" fontId="12" fillId="0" borderId="32" xfId="0" applyFont="1" applyBorder="1" applyAlignment="1">
      <alignment/>
    </xf>
    <xf numFmtId="0" fontId="5" fillId="0" borderId="26" xfId="0" applyFont="1" applyBorder="1" applyAlignment="1" quotePrefix="1">
      <alignment/>
    </xf>
    <xf numFmtId="0" fontId="5" fillId="0" borderId="33" xfId="0" applyFont="1" applyBorder="1" applyAlignment="1" quotePrefix="1">
      <alignment/>
    </xf>
    <xf numFmtId="0" fontId="14" fillId="0" borderId="26" xfId="0" applyFont="1" applyBorder="1" applyAlignment="1">
      <alignment/>
    </xf>
    <xf numFmtId="0" fontId="0" fillId="0" borderId="26" xfId="0" applyBorder="1" applyAlignment="1" quotePrefix="1">
      <alignment/>
    </xf>
    <xf numFmtId="0" fontId="4" fillId="0" borderId="33" xfId="0" applyFont="1" applyBorder="1" applyAlignment="1">
      <alignment vertical="center" wrapText="1"/>
    </xf>
    <xf numFmtId="0" fontId="16" fillId="6" borderId="34" xfId="0" applyFont="1" applyFill="1" applyBorder="1" applyAlignment="1">
      <alignment vertical="center"/>
    </xf>
    <xf numFmtId="0" fontId="4" fillId="0" borderId="26" xfId="0" applyFont="1" applyBorder="1" applyAlignment="1">
      <alignment/>
    </xf>
    <xf numFmtId="0" fontId="0" fillId="0" borderId="34" xfId="0" applyBorder="1" applyAlignment="1">
      <alignment/>
    </xf>
    <xf numFmtId="0" fontId="7" fillId="6" borderId="33" xfId="0" applyFont="1" applyFill="1" applyBorder="1" applyAlignment="1">
      <alignment/>
    </xf>
    <xf numFmtId="0" fontId="9" fillId="0" borderId="34" xfId="0" applyFont="1" applyBorder="1" applyAlignment="1">
      <alignment/>
    </xf>
    <xf numFmtId="0" fontId="2" fillId="7" borderId="34" xfId="0" applyFont="1" applyFill="1" applyBorder="1" applyAlignment="1">
      <alignment vertical="center"/>
    </xf>
    <xf numFmtId="0" fontId="7" fillId="7" borderId="33" xfId="0" applyFont="1" applyFill="1" applyBorder="1" applyAlignment="1">
      <alignment/>
    </xf>
    <xf numFmtId="0" fontId="9" fillId="0" borderId="26" xfId="0" applyFont="1" applyBorder="1" applyAlignment="1">
      <alignment/>
    </xf>
    <xf numFmtId="0" fontId="2" fillId="4" borderId="33" xfId="0" applyFont="1" applyFill="1" applyBorder="1" applyAlignment="1">
      <alignment vertical="center"/>
    </xf>
    <xf numFmtId="0" fontId="7" fillId="4" borderId="33" xfId="0" applyFont="1" applyFill="1" applyBorder="1" applyAlignment="1">
      <alignment/>
    </xf>
    <xf numFmtId="0" fontId="2" fillId="5" borderId="33" xfId="0" applyFont="1" applyFill="1" applyBorder="1" applyAlignment="1">
      <alignment vertical="center"/>
    </xf>
    <xf numFmtId="0" fontId="11" fillId="0" borderId="26" xfId="0" applyFont="1" applyBorder="1" applyAlignment="1">
      <alignment/>
    </xf>
    <xf numFmtId="0" fontId="7" fillId="5" borderId="33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5" fillId="6" borderId="36" xfId="0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6" borderId="40" xfId="0" applyFont="1" applyFill="1" applyBorder="1" applyAlignment="1">
      <alignment/>
    </xf>
    <xf numFmtId="0" fontId="3" fillId="6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7" borderId="43" xfId="0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/>
    </xf>
    <xf numFmtId="0" fontId="3" fillId="7" borderId="41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3" fillId="5" borderId="40" xfId="0" applyFont="1" applyFill="1" applyBorder="1" applyAlignment="1">
      <alignment/>
    </xf>
    <xf numFmtId="0" fontId="3" fillId="5" borderId="41" xfId="0" applyFont="1" applyFill="1" applyBorder="1" applyAlignment="1">
      <alignment/>
    </xf>
    <xf numFmtId="0" fontId="0" fillId="0" borderId="14" xfId="0" applyFill="1" applyBorder="1" applyAlignment="1">
      <alignment/>
    </xf>
    <xf numFmtId="10" fontId="0" fillId="0" borderId="13" xfId="0" applyNumberFormat="1" applyBorder="1" applyAlignment="1">
      <alignment/>
    </xf>
    <xf numFmtId="0" fontId="4" fillId="0" borderId="14" xfId="0" applyFont="1" applyBorder="1" applyAlignment="1">
      <alignment/>
    </xf>
    <xf numFmtId="0" fontId="2" fillId="34" borderId="22" xfId="0" applyFont="1" applyFill="1" applyBorder="1" applyAlignment="1">
      <alignment/>
    </xf>
    <xf numFmtId="0" fontId="64" fillId="0" borderId="20" xfId="0" applyFont="1" applyBorder="1" applyAlignment="1">
      <alignment horizontal="center"/>
    </xf>
    <xf numFmtId="0" fontId="64" fillId="5" borderId="24" xfId="0" applyFont="1" applyFill="1" applyBorder="1" applyAlignment="1">
      <alignment/>
    </xf>
    <xf numFmtId="0" fontId="64" fillId="0" borderId="20" xfId="0" applyFont="1" applyBorder="1" applyAlignment="1">
      <alignment horizontal="center" wrapText="1"/>
    </xf>
    <xf numFmtId="0" fontId="64" fillId="4" borderId="24" xfId="0" applyFont="1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4" fillId="34" borderId="44" xfId="0" applyFont="1" applyFill="1" applyBorder="1" applyAlignment="1">
      <alignment/>
    </xf>
    <xf numFmtId="0" fontId="4" fillId="34" borderId="45" xfId="0" applyFont="1" applyFill="1" applyBorder="1" applyAlignment="1">
      <alignment/>
    </xf>
    <xf numFmtId="0" fontId="4" fillId="34" borderId="46" xfId="0" applyFont="1" applyFill="1" applyBorder="1" applyAlignment="1">
      <alignment/>
    </xf>
    <xf numFmtId="4" fontId="0" fillId="0" borderId="0" xfId="0" applyNumberFormat="1" applyBorder="1" applyAlignment="1">
      <alignment wrapText="1"/>
    </xf>
    <xf numFmtId="4" fontId="5" fillId="0" borderId="0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5" fillId="0" borderId="47" xfId="0" applyFont="1" applyBorder="1" applyAlignment="1" quotePrefix="1">
      <alignment/>
    </xf>
    <xf numFmtId="10" fontId="0" fillId="0" borderId="13" xfId="0" applyNumberFormat="1" applyFill="1" applyBorder="1" applyAlignment="1">
      <alignment/>
    </xf>
    <xf numFmtId="166" fontId="0" fillId="0" borderId="21" xfId="0" applyNumberFormat="1" applyBorder="1" applyAlignment="1">
      <alignment wrapText="1"/>
    </xf>
    <xf numFmtId="166" fontId="0" fillId="0" borderId="21" xfId="0" applyNumberFormat="1" applyFill="1" applyBorder="1" applyAlignment="1">
      <alignment/>
    </xf>
    <xf numFmtId="166" fontId="0" fillId="0" borderId="36" xfId="0" applyNumberFormat="1" applyFill="1" applyBorder="1" applyAlignment="1">
      <alignment/>
    </xf>
    <xf numFmtId="166" fontId="0" fillId="0" borderId="48" xfId="0" applyNumberFormat="1" applyFill="1" applyBorder="1" applyAlignment="1">
      <alignment/>
    </xf>
    <xf numFmtId="166" fontId="3" fillId="6" borderId="49" xfId="0" applyNumberFormat="1" applyFont="1" applyFill="1" applyBorder="1" applyAlignment="1">
      <alignment/>
    </xf>
    <xf numFmtId="166" fontId="5" fillId="7" borderId="36" xfId="0" applyNumberFormat="1" applyFont="1" applyFill="1" applyBorder="1" applyAlignment="1">
      <alignment horizontal="center" vertical="center" wrapText="1"/>
    </xf>
    <xf numFmtId="166" fontId="3" fillId="7" borderId="49" xfId="0" applyNumberFormat="1" applyFont="1" applyFill="1" applyBorder="1" applyAlignment="1">
      <alignment/>
    </xf>
    <xf numFmtId="166" fontId="0" fillId="4" borderId="48" xfId="0" applyNumberFormat="1" applyFill="1" applyBorder="1" applyAlignment="1">
      <alignment vertical="center" wrapText="1"/>
    </xf>
    <xf numFmtId="166" fontId="0" fillId="0" borderId="50" xfId="0" applyNumberFormat="1" applyFill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36" xfId="0" applyNumberFormat="1" applyBorder="1" applyAlignment="1">
      <alignment/>
    </xf>
    <xf numFmtId="166" fontId="3" fillId="4" borderId="49" xfId="0" applyNumberFormat="1" applyFont="1" applyFill="1" applyBorder="1" applyAlignment="1">
      <alignment/>
    </xf>
    <xf numFmtId="166" fontId="0" fillId="5" borderId="48" xfId="0" applyNumberFormat="1" applyFill="1" applyBorder="1" applyAlignment="1">
      <alignment horizontal="center" vertical="center" wrapText="1"/>
    </xf>
    <xf numFmtId="166" fontId="0" fillId="0" borderId="50" xfId="0" applyNumberFormat="1" applyBorder="1" applyAlignment="1">
      <alignment/>
    </xf>
    <xf numFmtId="166" fontId="3" fillId="5" borderId="49" xfId="0" applyNumberFormat="1" applyFont="1" applyFill="1" applyBorder="1" applyAlignment="1">
      <alignment/>
    </xf>
    <xf numFmtId="166" fontId="52" fillId="34" borderId="51" xfId="0" applyNumberFormat="1" applyFont="1" applyFill="1" applyBorder="1" applyAlignment="1">
      <alignment/>
    </xf>
    <xf numFmtId="166" fontId="4" fillId="34" borderId="51" xfId="0" applyNumberFormat="1" applyFont="1" applyFill="1" applyBorder="1" applyAlignment="1">
      <alignment/>
    </xf>
    <xf numFmtId="166" fontId="4" fillId="0" borderId="21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166" fontId="64" fillId="4" borderId="24" xfId="0" applyNumberFormat="1" applyFont="1" applyFill="1" applyBorder="1" applyAlignment="1">
      <alignment/>
    </xf>
    <xf numFmtId="166" fontId="64" fillId="5" borderId="24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35" borderId="13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0" fontId="5" fillId="35" borderId="11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14" fontId="6" fillId="35" borderId="0" xfId="0" applyNumberFormat="1" applyFont="1" applyFill="1" applyBorder="1" applyAlignment="1" applyProtection="1">
      <alignment horizontal="center"/>
      <protection locked="0"/>
    </xf>
    <xf numFmtId="10" fontId="0" fillId="35" borderId="13" xfId="0" applyNumberFormat="1" applyFill="1" applyBorder="1" applyAlignment="1" applyProtection="1">
      <alignment/>
      <protection locked="0"/>
    </xf>
    <xf numFmtId="0" fontId="0" fillId="35" borderId="24" xfId="0" applyFill="1" applyBorder="1" applyAlignment="1" applyProtection="1">
      <alignment/>
      <protection locked="0"/>
    </xf>
    <xf numFmtId="166" fontId="0" fillId="35" borderId="24" xfId="0" applyNumberFormat="1" applyFill="1" applyBorder="1" applyAlignment="1" applyProtection="1">
      <alignment/>
      <protection locked="0"/>
    </xf>
    <xf numFmtId="0" fontId="7" fillId="36" borderId="33" xfId="0" applyFont="1" applyFill="1" applyBorder="1" applyAlignment="1">
      <alignment/>
    </xf>
    <xf numFmtId="0" fontId="3" fillId="36" borderId="40" xfId="0" applyFont="1" applyFill="1" applyBorder="1" applyAlignment="1">
      <alignment/>
    </xf>
    <xf numFmtId="0" fontId="3" fillId="36" borderId="31" xfId="0" applyFont="1" applyFill="1" applyBorder="1" applyAlignment="1">
      <alignment/>
    </xf>
    <xf numFmtId="0" fontId="3" fillId="36" borderId="41" xfId="0" applyFont="1" applyFill="1" applyBorder="1" applyAlignment="1">
      <alignment/>
    </xf>
    <xf numFmtId="166" fontId="3" fillId="36" borderId="49" xfId="0" applyNumberFormat="1" applyFont="1" applyFill="1" applyBorder="1" applyAlignment="1">
      <alignment/>
    </xf>
    <xf numFmtId="0" fontId="6" fillId="35" borderId="0" xfId="0" applyNumberFormat="1" applyFont="1" applyFill="1" applyBorder="1" applyAlignment="1" applyProtection="1">
      <alignment/>
      <protection locked="0"/>
    </xf>
    <xf numFmtId="0" fontId="52" fillId="0" borderId="26" xfId="0" applyFont="1" applyBorder="1" applyAlignment="1">
      <alignment/>
    </xf>
    <xf numFmtId="0" fontId="23" fillId="0" borderId="22" xfId="0" applyFont="1" applyFill="1" applyBorder="1" applyAlignment="1">
      <alignment/>
    </xf>
    <xf numFmtId="0" fontId="0" fillId="37" borderId="44" xfId="0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46" xfId="0" applyFill="1" applyBorder="1" applyAlignment="1">
      <alignment/>
    </xf>
    <xf numFmtId="166" fontId="52" fillId="35" borderId="51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33" xfId="0" applyFont="1" applyBorder="1" applyAlignment="1">
      <alignment/>
    </xf>
    <xf numFmtId="166" fontId="0" fillId="0" borderId="52" xfId="0" applyNumberFormat="1" applyFill="1" applyBorder="1" applyAlignment="1">
      <alignment/>
    </xf>
    <xf numFmtId="0" fontId="5" fillId="0" borderId="33" xfId="0" applyFont="1" applyBorder="1" applyAlignment="1">
      <alignment horizontal="center" wrapText="1"/>
    </xf>
    <xf numFmtId="4" fontId="5" fillId="0" borderId="26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65" fillId="0" borderId="0" xfId="0" applyFont="1" applyAlignment="1">
      <alignment/>
    </xf>
    <xf numFmtId="0" fontId="0" fillId="0" borderId="22" xfId="0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0" fontId="66" fillId="0" borderId="0" xfId="0" applyFont="1" applyAlignment="1">
      <alignment wrapText="1"/>
    </xf>
    <xf numFmtId="0" fontId="67" fillId="0" borderId="0" xfId="0" applyFont="1" applyAlignment="1">
      <alignment/>
    </xf>
    <xf numFmtId="2" fontId="68" fillId="0" borderId="0" xfId="0" applyNumberFormat="1" applyFont="1" applyAlignment="1">
      <alignment/>
    </xf>
    <xf numFmtId="0" fontId="68" fillId="0" borderId="0" xfId="0" applyFont="1" applyAlignment="1">
      <alignment/>
    </xf>
    <xf numFmtId="0" fontId="15" fillId="0" borderId="43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2" fontId="0" fillId="0" borderId="13" xfId="0" applyNumberFormat="1" applyBorder="1" applyAlignment="1">
      <alignment/>
    </xf>
    <xf numFmtId="166" fontId="0" fillId="0" borderId="21" xfId="0" applyNumberFormat="1" applyFill="1" applyBorder="1" applyAlignment="1" applyProtection="1">
      <alignment/>
      <protection locked="0"/>
    </xf>
    <xf numFmtId="0" fontId="4" fillId="0" borderId="13" xfId="0" applyFont="1" applyBorder="1" applyAlignment="1">
      <alignment horizontal="left" vertical="center"/>
    </xf>
    <xf numFmtId="0" fontId="17" fillId="38" borderId="38" xfId="0" applyFont="1" applyFill="1" applyBorder="1" applyAlignment="1">
      <alignment horizontal="center" vertical="center" wrapText="1"/>
    </xf>
    <xf numFmtId="0" fontId="17" fillId="38" borderId="34" xfId="0" applyFont="1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17" fillId="38" borderId="55" xfId="0" applyFont="1" applyFill="1" applyBorder="1" applyAlignment="1">
      <alignment horizontal="center" vertical="center" wrapText="1"/>
    </xf>
    <xf numFmtId="0" fontId="17" fillId="38" borderId="50" xfId="0" applyFont="1" applyFill="1" applyBorder="1" applyAlignment="1">
      <alignment horizontal="center" vertical="center" wrapText="1"/>
    </xf>
    <xf numFmtId="0" fontId="17" fillId="38" borderId="19" xfId="0" applyFont="1" applyFill="1" applyBorder="1" applyAlignment="1">
      <alignment horizontal="center" vertical="center" wrapText="1"/>
    </xf>
    <xf numFmtId="0" fontId="17" fillId="38" borderId="36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35" borderId="0" xfId="0" applyFont="1" applyFill="1" applyBorder="1" applyAlignment="1" applyProtection="1">
      <alignment horizontal="left"/>
      <protection locked="0"/>
    </xf>
    <xf numFmtId="0" fontId="4" fillId="0" borderId="56" xfId="0" applyFont="1" applyBorder="1" applyAlignment="1" quotePrefix="1">
      <alignment horizontal="center"/>
    </xf>
    <xf numFmtId="0" fontId="4" fillId="0" borderId="57" xfId="0" applyFont="1" applyBorder="1" applyAlignment="1" quotePrefix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1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9" fillId="4" borderId="24" xfId="0" applyFont="1" applyFill="1" applyBorder="1" applyAlignment="1">
      <alignment horizontal="center"/>
    </xf>
    <xf numFmtId="0" fontId="70" fillId="4" borderId="24" xfId="0" applyFont="1" applyFill="1" applyBorder="1" applyAlignment="1">
      <alignment horizontal="center"/>
    </xf>
    <xf numFmtId="0" fontId="70" fillId="5" borderId="24" xfId="0" applyFont="1" applyFill="1" applyBorder="1" applyAlignment="1">
      <alignment horizontal="center"/>
    </xf>
    <xf numFmtId="0" fontId="69" fillId="5" borderId="58" xfId="0" applyFont="1" applyFill="1" applyBorder="1" applyAlignment="1">
      <alignment horizontal="center"/>
    </xf>
    <xf numFmtId="0" fontId="69" fillId="5" borderId="48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selection activeCell="B4" sqref="B4"/>
    </sheetView>
  </sheetViews>
  <sheetFormatPr defaultColWidth="11.421875" defaultRowHeight="12.75"/>
  <cols>
    <col min="1" max="1" width="50.140625" style="0" customWidth="1"/>
    <col min="2" max="2" width="15.140625" style="0" customWidth="1"/>
    <col min="3" max="3" width="13.28125" style="0" customWidth="1"/>
    <col min="4" max="4" width="15.7109375" style="0" customWidth="1"/>
    <col min="5" max="5" width="14.421875" style="0" customWidth="1"/>
    <col min="6" max="6" width="18.7109375" style="0" customWidth="1"/>
    <col min="7" max="7" width="7.8515625" style="0" customWidth="1"/>
    <col min="9" max="9" width="30.421875" style="0" hidden="1" customWidth="1"/>
    <col min="10" max="10" width="11.421875" style="0" hidden="1" customWidth="1"/>
  </cols>
  <sheetData>
    <row r="1" spans="1:6" ht="15.75">
      <c r="A1" s="155" t="s">
        <v>106</v>
      </c>
      <c r="B1" s="154"/>
      <c r="C1" s="154"/>
      <c r="D1" s="154"/>
      <c r="E1" s="154"/>
      <c r="F1" s="154"/>
    </row>
    <row r="2" spans="1:6" ht="15.75">
      <c r="A2" s="153"/>
      <c r="B2" s="153"/>
      <c r="C2" s="153"/>
      <c r="D2" s="153"/>
      <c r="E2" s="153"/>
      <c r="F2" s="153"/>
    </row>
    <row r="3" spans="1:10" ht="15.75" thickBot="1">
      <c r="A3" s="1"/>
      <c r="J3" t="s">
        <v>97</v>
      </c>
    </row>
    <row r="4" spans="1:9" ht="12.75">
      <c r="A4" s="2" t="s">
        <v>107</v>
      </c>
      <c r="B4" s="135"/>
      <c r="C4" s="3"/>
      <c r="D4" s="3"/>
      <c r="E4" s="3"/>
      <c r="F4" s="4"/>
      <c r="I4" t="s">
        <v>96</v>
      </c>
    </row>
    <row r="5" spans="1:10" ht="12" customHeight="1">
      <c r="A5" s="175" t="s">
        <v>0</v>
      </c>
      <c r="B5" s="136"/>
      <c r="C5" s="136"/>
      <c r="D5" s="136"/>
      <c r="E5" s="136"/>
      <c r="F5" s="7"/>
      <c r="I5" t="s">
        <v>120</v>
      </c>
      <c r="J5" s="22">
        <v>0.85</v>
      </c>
    </row>
    <row r="6" spans="1:10" ht="12" customHeight="1">
      <c r="A6" s="175"/>
      <c r="B6" s="136"/>
      <c r="C6" s="136"/>
      <c r="D6" s="136"/>
      <c r="E6" s="136"/>
      <c r="F6" s="7"/>
      <c r="I6" t="s">
        <v>121</v>
      </c>
      <c r="J6" s="22">
        <v>0.99</v>
      </c>
    </row>
    <row r="7" spans="1:6" ht="12.75">
      <c r="A7" s="5" t="s">
        <v>102</v>
      </c>
      <c r="B7" s="136"/>
      <c r="C7" s="6"/>
      <c r="D7" s="6"/>
      <c r="E7" s="6"/>
      <c r="F7" s="7"/>
    </row>
    <row r="8" spans="1:6" ht="12.75">
      <c r="A8" s="5" t="s">
        <v>68</v>
      </c>
      <c r="B8" s="190" t="s">
        <v>96</v>
      </c>
      <c r="C8" s="190"/>
      <c r="D8" s="190"/>
      <c r="E8" s="6"/>
      <c r="F8" s="7"/>
    </row>
    <row r="9" spans="1:6" ht="12.75">
      <c r="A9" s="5" t="s">
        <v>101</v>
      </c>
      <c r="B9" s="136"/>
      <c r="C9" s="6"/>
      <c r="D9" s="6"/>
      <c r="E9" s="6"/>
      <c r="F9" s="7"/>
    </row>
    <row r="10" spans="1:6" ht="12.75">
      <c r="A10" s="5" t="s">
        <v>105</v>
      </c>
      <c r="B10" s="136"/>
      <c r="C10" s="6"/>
      <c r="D10" s="6"/>
      <c r="E10" s="6"/>
      <c r="F10" s="7"/>
    </row>
    <row r="11" spans="1:6" ht="12.75">
      <c r="A11" s="5"/>
      <c r="B11" s="6"/>
      <c r="C11" s="6"/>
      <c r="D11" s="6"/>
      <c r="E11" s="6"/>
      <c r="F11" s="7"/>
    </row>
    <row r="12" spans="1:6" ht="12.75">
      <c r="A12" s="5"/>
      <c r="B12" s="8"/>
      <c r="C12" s="8" t="s">
        <v>1</v>
      </c>
      <c r="D12" s="8" t="s">
        <v>2</v>
      </c>
      <c r="E12" s="8"/>
      <c r="F12" s="9"/>
    </row>
    <row r="13" spans="1:6" ht="12.75">
      <c r="A13" s="5" t="s">
        <v>3</v>
      </c>
      <c r="B13" s="10"/>
      <c r="C13" s="137">
        <v>41275</v>
      </c>
      <c r="D13" s="137">
        <v>41639</v>
      </c>
      <c r="E13" s="8"/>
      <c r="F13" s="11"/>
    </row>
    <row r="14" spans="1:6" ht="12.75">
      <c r="A14" s="5"/>
      <c r="B14" s="12"/>
      <c r="C14" s="12"/>
      <c r="D14" s="12"/>
      <c r="E14" s="6"/>
      <c r="F14" s="11"/>
    </row>
    <row r="15" spans="1:6" ht="12.75">
      <c r="A15" s="5" t="s">
        <v>4</v>
      </c>
      <c r="B15" s="146"/>
      <c r="C15" s="12"/>
      <c r="D15" s="12"/>
      <c r="E15" s="6"/>
      <c r="F15" s="11"/>
    </row>
    <row r="16" spans="1:6" ht="13.5" thickBot="1">
      <c r="A16" s="13"/>
      <c r="B16" s="14"/>
      <c r="C16" s="14"/>
      <c r="D16" s="14"/>
      <c r="E16" s="14"/>
      <c r="F16" s="15"/>
    </row>
    <row r="18" spans="1:6" ht="26.25" customHeight="1">
      <c r="A18" s="176" t="s">
        <v>5</v>
      </c>
      <c r="B18" s="184" t="s">
        <v>6</v>
      </c>
      <c r="C18" s="184"/>
      <c r="D18" s="184"/>
      <c r="E18" s="184"/>
      <c r="F18" s="185"/>
    </row>
    <row r="19" spans="1:6" ht="12.75">
      <c r="A19" s="177"/>
      <c r="B19" s="186"/>
      <c r="C19" s="186"/>
      <c r="D19" s="186"/>
      <c r="E19" s="186"/>
      <c r="F19" s="187"/>
    </row>
    <row r="20" spans="1:6" ht="12.75">
      <c r="A20" s="54"/>
      <c r="B20" s="188"/>
      <c r="C20" s="188"/>
      <c r="D20" s="188"/>
      <c r="E20" s="188"/>
      <c r="F20" s="189"/>
    </row>
    <row r="21" spans="1:6" ht="42" customHeight="1">
      <c r="A21" s="55" t="s">
        <v>7</v>
      </c>
      <c r="B21" s="70" t="s">
        <v>108</v>
      </c>
      <c r="C21" s="47" t="s">
        <v>8</v>
      </c>
      <c r="D21" s="71" t="s">
        <v>109</v>
      </c>
      <c r="E21" s="72" t="s">
        <v>110</v>
      </c>
      <c r="F21" s="69" t="s">
        <v>99</v>
      </c>
    </row>
    <row r="22" spans="1:6" ht="12.75">
      <c r="A22" s="53"/>
      <c r="B22" s="28"/>
      <c r="C22" s="16"/>
      <c r="D22" s="34"/>
      <c r="E22" s="32"/>
      <c r="F22" s="111"/>
    </row>
    <row r="23" spans="1:6" ht="12.75">
      <c r="A23" s="32" t="s">
        <v>11</v>
      </c>
      <c r="B23" s="28"/>
      <c r="C23" s="16"/>
      <c r="D23" s="34"/>
      <c r="E23" s="32"/>
      <c r="F23" s="111"/>
    </row>
    <row r="24" spans="1:6" ht="12.75">
      <c r="A24" s="53" t="s">
        <v>10</v>
      </c>
      <c r="B24" s="132"/>
      <c r="C24" s="133" t="s">
        <v>13</v>
      </c>
      <c r="D24" s="106">
        <f>VLOOKUP(C24,Personalsätze!$A$7:$C$46,2,0)</f>
        <v>0</v>
      </c>
      <c r="E24" s="134"/>
      <c r="F24" s="111">
        <f>B24*D24*E24</f>
        <v>0</v>
      </c>
    </row>
    <row r="25" spans="1:6" ht="12.75">
      <c r="A25" s="32" t="s">
        <v>13</v>
      </c>
      <c r="B25" s="132"/>
      <c r="C25" s="133" t="s">
        <v>13</v>
      </c>
      <c r="D25" s="106">
        <f>VLOOKUP(C25,Personalsätze!$A$7:$C$46,2,0)</f>
        <v>0</v>
      </c>
      <c r="E25" s="134"/>
      <c r="F25" s="111">
        <f>B25*D25*E25</f>
        <v>0</v>
      </c>
    </row>
    <row r="26" spans="1:6" ht="12.75">
      <c r="A26" s="57"/>
      <c r="B26" s="75"/>
      <c r="C26" s="19"/>
      <c r="D26" s="107"/>
      <c r="E26" s="57"/>
      <c r="F26" s="112"/>
    </row>
    <row r="27" spans="1:6" ht="12.75">
      <c r="A27" s="53"/>
      <c r="B27" s="28"/>
      <c r="C27" s="16"/>
      <c r="D27" s="34"/>
      <c r="E27" s="32"/>
      <c r="F27" s="111"/>
    </row>
    <row r="28" spans="1:6" ht="12.75">
      <c r="A28" s="32" t="s">
        <v>12</v>
      </c>
      <c r="B28" s="28"/>
      <c r="C28" s="16"/>
      <c r="D28" s="34"/>
      <c r="E28" s="32"/>
      <c r="F28" s="111"/>
    </row>
    <row r="29" spans="1:6" ht="12.75">
      <c r="A29" s="32" t="s">
        <v>13</v>
      </c>
      <c r="B29" s="132"/>
      <c r="C29" s="133" t="s">
        <v>13</v>
      </c>
      <c r="D29" s="106">
        <f>VLOOKUP(C29,Personalsätze!$A$7:$C$46,2,0)</f>
        <v>0</v>
      </c>
      <c r="E29" s="134"/>
      <c r="F29" s="111">
        <f>B29*D29*E29</f>
        <v>0</v>
      </c>
    </row>
    <row r="30" spans="1:6" ht="12.75">
      <c r="A30" s="32" t="s">
        <v>13</v>
      </c>
      <c r="B30" s="132"/>
      <c r="C30" s="133" t="s">
        <v>13</v>
      </c>
      <c r="D30" s="106">
        <f>VLOOKUP(C30,Personalsätze!$A$7:$C$46,2,0)</f>
        <v>0</v>
      </c>
      <c r="E30" s="134"/>
      <c r="F30" s="111">
        <f>B30*D30*E30</f>
        <v>0</v>
      </c>
    </row>
    <row r="31" spans="1:6" ht="12.75">
      <c r="A31" s="57"/>
      <c r="B31" s="75"/>
      <c r="C31" s="19"/>
      <c r="D31" s="107"/>
      <c r="E31" s="57"/>
      <c r="F31" s="112"/>
    </row>
    <row r="32" spans="1:6" ht="12.75">
      <c r="A32" s="32"/>
      <c r="B32" s="28"/>
      <c r="C32" s="16"/>
      <c r="D32" s="34"/>
      <c r="E32" s="32"/>
      <c r="F32" s="111"/>
    </row>
    <row r="33" spans="1:6" ht="12.75">
      <c r="A33" s="32" t="s">
        <v>73</v>
      </c>
      <c r="B33" s="28"/>
      <c r="C33" s="16"/>
      <c r="D33" s="34"/>
      <c r="E33" s="32"/>
      <c r="F33" s="111"/>
    </row>
    <row r="34" spans="1:6" ht="12.75">
      <c r="A34" s="32" t="s">
        <v>13</v>
      </c>
      <c r="B34" s="132"/>
      <c r="C34" s="16" t="s">
        <v>15</v>
      </c>
      <c r="D34" s="34">
        <f>Personalsätze!F10</f>
        <v>18</v>
      </c>
      <c r="E34" s="134"/>
      <c r="F34" s="111">
        <f>B34*D34*E34</f>
        <v>0</v>
      </c>
    </row>
    <row r="35" spans="1:6" ht="12.75">
      <c r="A35" s="32" t="s">
        <v>13</v>
      </c>
      <c r="B35" s="132"/>
      <c r="C35" s="16" t="s">
        <v>15</v>
      </c>
      <c r="D35" s="34">
        <f>Personalsätze!F10</f>
        <v>18</v>
      </c>
      <c r="E35" s="134"/>
      <c r="F35" s="111"/>
    </row>
    <row r="36" spans="1:6" ht="12.75">
      <c r="A36" s="57"/>
      <c r="B36" s="75"/>
      <c r="C36" s="19"/>
      <c r="D36" s="107"/>
      <c r="E36" s="57"/>
      <c r="F36" s="112"/>
    </row>
    <row r="37" spans="1:6" ht="12.75">
      <c r="A37" s="32"/>
      <c r="B37" s="28"/>
      <c r="C37" s="16"/>
      <c r="D37" s="34"/>
      <c r="E37" s="32"/>
      <c r="F37" s="111"/>
    </row>
    <row r="38" spans="1:6" ht="12.75">
      <c r="A38" s="32" t="s">
        <v>111</v>
      </c>
      <c r="B38" s="33"/>
      <c r="C38" s="20"/>
      <c r="D38" s="34"/>
      <c r="E38" s="32"/>
      <c r="F38" s="111"/>
    </row>
    <row r="39" spans="1:6" ht="12.75">
      <c r="A39" s="32" t="s">
        <v>13</v>
      </c>
      <c r="B39" s="132"/>
      <c r="C39" s="16" t="s">
        <v>15</v>
      </c>
      <c r="D39" s="34">
        <f>Personalsätze!F9</f>
        <v>14</v>
      </c>
      <c r="E39" s="134"/>
      <c r="F39" s="111">
        <f>B39*D39*E39</f>
        <v>0</v>
      </c>
    </row>
    <row r="40" spans="1:6" ht="12.75">
      <c r="A40" s="32" t="s">
        <v>13</v>
      </c>
      <c r="B40" s="132"/>
      <c r="C40" s="16" t="s">
        <v>15</v>
      </c>
      <c r="D40" s="34">
        <f>Personalsätze!F9</f>
        <v>14</v>
      </c>
      <c r="E40" s="134"/>
      <c r="F40" s="111"/>
    </row>
    <row r="41" spans="1:6" ht="12.75">
      <c r="A41" s="57"/>
      <c r="B41" s="75"/>
      <c r="C41" s="19"/>
      <c r="D41" s="107"/>
      <c r="E41" s="57"/>
      <c r="F41" s="112"/>
    </row>
    <row r="42" spans="1:6" ht="12.75">
      <c r="A42" s="32"/>
      <c r="B42" s="28"/>
      <c r="C42" s="16"/>
      <c r="D42" s="34"/>
      <c r="E42" s="32"/>
      <c r="F42" s="111"/>
    </row>
    <row r="43" spans="1:6" ht="12.75">
      <c r="A43" s="32" t="s">
        <v>14</v>
      </c>
      <c r="B43" s="28"/>
      <c r="C43" s="16"/>
      <c r="D43" s="34"/>
      <c r="E43" s="32"/>
      <c r="F43" s="111"/>
    </row>
    <row r="44" spans="1:6" ht="12.75">
      <c r="A44" s="53" t="s">
        <v>10</v>
      </c>
      <c r="B44" s="132"/>
      <c r="C44" s="16" t="s">
        <v>15</v>
      </c>
      <c r="D44" s="34">
        <f>Personalsätze!F8</f>
        <v>12</v>
      </c>
      <c r="E44" s="134"/>
      <c r="F44" s="111">
        <f>B44*D44*E44</f>
        <v>0</v>
      </c>
    </row>
    <row r="45" spans="1:6" ht="12.75">
      <c r="A45" s="32" t="s">
        <v>13</v>
      </c>
      <c r="B45" s="132"/>
      <c r="C45" s="16" t="s">
        <v>15</v>
      </c>
      <c r="D45" s="34">
        <f>Personalsätze!F8</f>
        <v>12</v>
      </c>
      <c r="E45" s="134"/>
      <c r="F45" s="111"/>
    </row>
    <row r="46" spans="1:6" ht="12.75">
      <c r="A46" s="57"/>
      <c r="B46" s="75"/>
      <c r="C46" s="19"/>
      <c r="D46" s="107"/>
      <c r="E46" s="57"/>
      <c r="F46" s="112"/>
    </row>
    <row r="47" spans="1:10" ht="15">
      <c r="A47" s="53"/>
      <c r="B47" s="76"/>
      <c r="C47" s="41"/>
      <c r="D47" s="41"/>
      <c r="E47" s="77"/>
      <c r="F47" s="113"/>
      <c r="I47" s="1"/>
      <c r="J47" s="1"/>
    </row>
    <row r="48" spans="1:10" s="1" customFormat="1" ht="22.5" customHeight="1" thickBot="1">
      <c r="A48" s="58" t="s">
        <v>16</v>
      </c>
      <c r="B48" s="78"/>
      <c r="C48" s="42"/>
      <c r="D48" s="42"/>
      <c r="E48" s="79"/>
      <c r="F48" s="114">
        <f>SUM(F22:F46)</f>
        <v>0</v>
      </c>
      <c r="I48"/>
      <c r="J48"/>
    </row>
    <row r="49" spans="1:6" ht="13.5" thickTop="1">
      <c r="A49" s="59"/>
      <c r="B49" s="75"/>
      <c r="C49" s="18"/>
      <c r="D49" s="18"/>
      <c r="E49" s="80"/>
      <c r="F49" s="112"/>
    </row>
    <row r="50" spans="1:6" ht="38.25">
      <c r="A50" s="60" t="s">
        <v>17</v>
      </c>
      <c r="B50" s="81" t="s">
        <v>108</v>
      </c>
      <c r="C50" s="43" t="s">
        <v>8</v>
      </c>
      <c r="D50" s="44" t="s">
        <v>112</v>
      </c>
      <c r="E50" s="82" t="s">
        <v>72</v>
      </c>
      <c r="F50" s="115" t="s">
        <v>99</v>
      </c>
    </row>
    <row r="51" spans="1:6" ht="12" customHeight="1">
      <c r="A51" s="56"/>
      <c r="B51" s="73"/>
      <c r="C51" s="40"/>
      <c r="D51" s="105"/>
      <c r="E51" s="74"/>
      <c r="F51" s="110"/>
    </row>
    <row r="52" spans="1:6" ht="12.75">
      <c r="A52" s="32" t="s">
        <v>9</v>
      </c>
      <c r="B52" s="28"/>
      <c r="C52" s="16"/>
      <c r="D52" s="34"/>
      <c r="E52" s="32"/>
      <c r="F52" s="111"/>
    </row>
    <row r="53" spans="1:6" ht="12.75">
      <c r="A53" s="53" t="s">
        <v>10</v>
      </c>
      <c r="B53" s="132"/>
      <c r="C53" s="133" t="s">
        <v>13</v>
      </c>
      <c r="D53" s="106">
        <f>VLOOKUP(C53,Personalsätze!$A$7:$C$46,3,0)</f>
        <v>0</v>
      </c>
      <c r="E53" s="134"/>
      <c r="F53" s="111">
        <f>B53*D53*E53</f>
        <v>0</v>
      </c>
    </row>
    <row r="54" spans="1:6" ht="12.75">
      <c r="A54" s="32" t="s">
        <v>13</v>
      </c>
      <c r="B54" s="132"/>
      <c r="C54" s="133" t="s">
        <v>13</v>
      </c>
      <c r="D54" s="106">
        <f>VLOOKUP(C54,Personalsätze!$A$7:$C$46,3,0)</f>
        <v>0</v>
      </c>
      <c r="E54" s="134"/>
      <c r="F54" s="111">
        <f>B54*D54*E54</f>
        <v>0</v>
      </c>
    </row>
    <row r="55" spans="1:6" ht="12.75">
      <c r="A55" s="57"/>
      <c r="B55" s="75"/>
      <c r="C55" s="19"/>
      <c r="D55" s="107"/>
      <c r="E55" s="57"/>
      <c r="F55" s="112"/>
    </row>
    <row r="56" spans="1:6" ht="12.75">
      <c r="A56" s="53"/>
      <c r="B56" s="28"/>
      <c r="C56" s="16"/>
      <c r="D56" s="34"/>
      <c r="E56" s="32"/>
      <c r="F56" s="111"/>
    </row>
    <row r="57" spans="1:6" ht="12.75">
      <c r="A57" s="32" t="s">
        <v>11</v>
      </c>
      <c r="B57" s="28"/>
      <c r="C57" s="16"/>
      <c r="D57" s="34"/>
      <c r="E57" s="32"/>
      <c r="F57" s="111"/>
    </row>
    <row r="58" spans="1:6" ht="12.75">
      <c r="A58" s="53" t="s">
        <v>10</v>
      </c>
      <c r="B58" s="132"/>
      <c r="C58" s="133" t="s">
        <v>13</v>
      </c>
      <c r="D58" s="106">
        <f>VLOOKUP(C58,Personalsätze!$A$7:$C$46,3,0)</f>
        <v>0</v>
      </c>
      <c r="E58" s="134"/>
      <c r="F58" s="111">
        <f>B58*D58*E58</f>
        <v>0</v>
      </c>
    </row>
    <row r="59" spans="1:6" ht="12.75">
      <c r="A59" s="32" t="s">
        <v>13</v>
      </c>
      <c r="B59" s="132"/>
      <c r="C59" s="133" t="s">
        <v>13</v>
      </c>
      <c r="D59" s="106">
        <f>VLOOKUP(C59,Personalsätze!$A$7:$C$46,3,0)</f>
        <v>0</v>
      </c>
      <c r="E59" s="134"/>
      <c r="F59" s="111">
        <f>B59*D59*E59</f>
        <v>0</v>
      </c>
    </row>
    <row r="60" spans="1:6" ht="12.75">
      <c r="A60" s="57"/>
      <c r="B60" s="75"/>
      <c r="C60" s="19"/>
      <c r="D60" s="107"/>
      <c r="E60" s="57"/>
      <c r="F60" s="112"/>
    </row>
    <row r="61" spans="1:6" ht="12.75">
      <c r="A61" s="53"/>
      <c r="B61" s="28"/>
      <c r="C61" s="16"/>
      <c r="D61" s="34"/>
      <c r="E61" s="32"/>
      <c r="F61" s="111"/>
    </row>
    <row r="62" spans="1:6" ht="12.75">
      <c r="A62" s="32" t="s">
        <v>12</v>
      </c>
      <c r="B62" s="28"/>
      <c r="C62" s="16"/>
      <c r="D62" s="34"/>
      <c r="E62" s="32"/>
      <c r="F62" s="111"/>
    </row>
    <row r="63" spans="1:6" ht="12.75">
      <c r="A63" s="32" t="s">
        <v>13</v>
      </c>
      <c r="B63" s="132"/>
      <c r="C63" s="133" t="s">
        <v>13</v>
      </c>
      <c r="D63" s="106">
        <f>VLOOKUP(C63,Personalsätze!$A$7:$C$46,3,0)</f>
        <v>0</v>
      </c>
      <c r="E63" s="134"/>
      <c r="F63" s="111">
        <f>B63*D63*E63</f>
        <v>0</v>
      </c>
    </row>
    <row r="64" spans="1:6" ht="12.75">
      <c r="A64" s="32" t="s">
        <v>13</v>
      </c>
      <c r="B64" s="132"/>
      <c r="C64" s="133" t="s">
        <v>13</v>
      </c>
      <c r="D64" s="106">
        <f>VLOOKUP(C64,Personalsätze!$A$7:$C$46,3,0)</f>
        <v>0</v>
      </c>
      <c r="E64" s="134"/>
      <c r="F64" s="111">
        <f>B64*D64*E64</f>
        <v>0</v>
      </c>
    </row>
    <row r="65" spans="1:6" ht="12.75">
      <c r="A65" s="57"/>
      <c r="B65" s="75"/>
      <c r="C65" s="19"/>
      <c r="D65" s="107"/>
      <c r="E65" s="57"/>
      <c r="F65" s="112"/>
    </row>
    <row r="66" spans="1:6" ht="12.75">
      <c r="A66" s="53"/>
      <c r="B66" s="28"/>
      <c r="C66" s="17"/>
      <c r="D66" s="17"/>
      <c r="E66" s="30"/>
      <c r="F66" s="111"/>
    </row>
    <row r="67" spans="1:6" ht="21.75" customHeight="1" thickBot="1">
      <c r="A67" s="61" t="s">
        <v>18</v>
      </c>
      <c r="B67" s="83"/>
      <c r="C67" s="45"/>
      <c r="D67" s="45"/>
      <c r="E67" s="84"/>
      <c r="F67" s="116">
        <f>SUM(F53:F64)</f>
        <v>0</v>
      </c>
    </row>
    <row r="68" spans="1:6" ht="13.5" thickTop="1">
      <c r="A68" s="62"/>
      <c r="B68" s="28"/>
      <c r="C68" s="17"/>
      <c r="D68" s="17"/>
      <c r="E68" s="30"/>
      <c r="F68" s="111"/>
    </row>
    <row r="69" spans="1:6" ht="15.75" thickBot="1">
      <c r="A69" s="141" t="s">
        <v>103</v>
      </c>
      <c r="B69" s="142"/>
      <c r="C69" s="143"/>
      <c r="D69" s="143"/>
      <c r="E69" s="144"/>
      <c r="F69" s="145">
        <f>F48+F67</f>
        <v>0</v>
      </c>
    </row>
    <row r="70" spans="1:6" s="17" customFormat="1" ht="13.5" thickTop="1">
      <c r="A70" s="156"/>
      <c r="F70" s="157"/>
    </row>
    <row r="71" spans="1:6" ht="18.75" customHeight="1">
      <c r="A71" s="63" t="s">
        <v>19</v>
      </c>
      <c r="B71" s="178"/>
      <c r="C71" s="179"/>
      <c r="D71" s="179"/>
      <c r="E71" s="180"/>
      <c r="F71" s="117" t="s">
        <v>100</v>
      </c>
    </row>
    <row r="72" spans="1:6" ht="12.75">
      <c r="A72" s="56"/>
      <c r="B72" s="28"/>
      <c r="C72" s="17"/>
      <c r="D72" s="17"/>
      <c r="E72" s="30"/>
      <c r="F72" s="118"/>
    </row>
    <row r="73" spans="1:6" ht="12.75">
      <c r="A73" s="32" t="s">
        <v>75</v>
      </c>
      <c r="B73" s="28"/>
      <c r="C73" s="17"/>
      <c r="D73" s="17"/>
      <c r="E73" s="30"/>
      <c r="F73" s="111">
        <f>Sacheinzelkosten!B13</f>
        <v>0</v>
      </c>
    </row>
    <row r="74" spans="1:6" ht="12.75">
      <c r="A74" s="57"/>
      <c r="B74" s="75"/>
      <c r="C74" s="18"/>
      <c r="D74" s="18"/>
      <c r="E74" s="80"/>
      <c r="F74" s="112"/>
    </row>
    <row r="75" spans="1:6" ht="12.75">
      <c r="A75" s="32"/>
      <c r="B75" s="28"/>
      <c r="C75" s="17"/>
      <c r="D75" s="17"/>
      <c r="E75" s="30"/>
      <c r="F75" s="111"/>
    </row>
    <row r="76" spans="1:6" ht="12.75">
      <c r="A76" s="32" t="s">
        <v>20</v>
      </c>
      <c r="B76" s="28"/>
      <c r="C76" s="17"/>
      <c r="D76" s="17"/>
      <c r="E76" s="30"/>
      <c r="F76" s="111">
        <f>Sacheinzelkosten!B26</f>
        <v>0</v>
      </c>
    </row>
    <row r="77" spans="1:6" ht="12.75">
      <c r="A77" s="57"/>
      <c r="B77" s="75"/>
      <c r="C77" s="18"/>
      <c r="D77" s="18"/>
      <c r="E77" s="80"/>
      <c r="F77" s="112"/>
    </row>
    <row r="78" spans="1:6" ht="12.75">
      <c r="A78" s="32"/>
      <c r="B78" s="28"/>
      <c r="C78" s="17"/>
      <c r="D78" s="17"/>
      <c r="E78" s="30"/>
      <c r="F78" s="119"/>
    </row>
    <row r="79" spans="1:6" ht="12.75">
      <c r="A79" s="32" t="s">
        <v>21</v>
      </c>
      <c r="B79" s="28"/>
      <c r="C79" s="17"/>
      <c r="D79" s="17"/>
      <c r="E79" s="30"/>
      <c r="F79" s="111">
        <f>Sacheinzelkosten!B39</f>
        <v>0</v>
      </c>
    </row>
    <row r="80" spans="1:6" ht="12.75">
      <c r="A80" s="57"/>
      <c r="B80" s="75"/>
      <c r="C80" s="18"/>
      <c r="D80" s="18"/>
      <c r="E80" s="80"/>
      <c r="F80" s="112"/>
    </row>
    <row r="81" spans="1:6" ht="12.75">
      <c r="A81" s="32"/>
      <c r="B81" s="28"/>
      <c r="C81" s="17"/>
      <c r="D81" s="17"/>
      <c r="E81" s="30"/>
      <c r="F81" s="119"/>
    </row>
    <row r="82" spans="1:6" ht="12.75">
      <c r="A82" s="32" t="s">
        <v>22</v>
      </c>
      <c r="B82" s="28"/>
      <c r="C82" s="17"/>
      <c r="D82" s="17"/>
      <c r="E82" s="30"/>
      <c r="F82" s="111">
        <f>Sacheinzelkosten!B52</f>
        <v>0</v>
      </c>
    </row>
    <row r="83" spans="1:6" ht="12.75">
      <c r="A83" s="57"/>
      <c r="B83" s="75"/>
      <c r="C83" s="18"/>
      <c r="D83" s="18"/>
      <c r="E83" s="80"/>
      <c r="F83" s="112"/>
    </row>
    <row r="84" spans="1:6" ht="12.75">
      <c r="A84" s="32"/>
      <c r="B84" s="28"/>
      <c r="C84" s="17"/>
      <c r="D84" s="17"/>
      <c r="E84" s="30"/>
      <c r="F84" s="119"/>
    </row>
    <row r="85" spans="1:6" ht="12.75">
      <c r="A85" s="32" t="s">
        <v>23</v>
      </c>
      <c r="B85" s="28"/>
      <c r="C85" s="17"/>
      <c r="D85" s="17"/>
      <c r="E85" s="30"/>
      <c r="F85" s="111">
        <f>Sacheinzelkosten!B65</f>
        <v>0</v>
      </c>
    </row>
    <row r="86" spans="1:6" ht="12.75">
      <c r="A86" s="57"/>
      <c r="B86" s="75"/>
      <c r="C86" s="18"/>
      <c r="D86" s="18"/>
      <c r="E86" s="80"/>
      <c r="F86" s="112"/>
    </row>
    <row r="87" spans="1:6" ht="12.75">
      <c r="A87" s="32"/>
      <c r="B87" s="28"/>
      <c r="C87" s="17"/>
      <c r="D87" s="17"/>
      <c r="E87" s="30"/>
      <c r="F87" s="119"/>
    </row>
    <row r="88" spans="1:6" ht="12.75">
      <c r="A88" s="147" t="s">
        <v>113</v>
      </c>
      <c r="B88" s="28"/>
      <c r="C88" s="17"/>
      <c r="D88" s="17"/>
      <c r="E88" s="30"/>
      <c r="F88" s="174">
        <v>0</v>
      </c>
    </row>
    <row r="89" spans="1:6" ht="12.75">
      <c r="A89" s="57"/>
      <c r="B89" s="75"/>
      <c r="C89" s="18"/>
      <c r="D89" s="18"/>
      <c r="E89" s="80"/>
      <c r="F89" s="112"/>
    </row>
    <row r="90" spans="1:6" ht="12.75">
      <c r="A90" s="57"/>
      <c r="B90" s="28"/>
      <c r="C90" s="17"/>
      <c r="D90" s="17"/>
      <c r="E90" s="30"/>
      <c r="F90" s="120"/>
    </row>
    <row r="91" spans="1:6" ht="21.75" customHeight="1" thickBot="1">
      <c r="A91" s="64" t="s">
        <v>24</v>
      </c>
      <c r="B91" s="85"/>
      <c r="C91" s="46"/>
      <c r="D91" s="46"/>
      <c r="E91" s="86"/>
      <c r="F91" s="121">
        <f>IF(SUM(F73:F85)=0,F88,SUM(F73:F85))</f>
        <v>0</v>
      </c>
    </row>
    <row r="92" spans="1:6" ht="13.5" thickTop="1">
      <c r="A92" s="32"/>
      <c r="B92" s="28"/>
      <c r="C92" s="17"/>
      <c r="D92" s="17"/>
      <c r="E92" s="30"/>
      <c r="F92" s="119"/>
    </row>
    <row r="93" spans="1:6" ht="25.5">
      <c r="A93" s="65" t="s">
        <v>76</v>
      </c>
      <c r="B93" s="181"/>
      <c r="C93" s="182"/>
      <c r="D93" s="182"/>
      <c r="E93" s="183"/>
      <c r="F93" s="122" t="s">
        <v>25</v>
      </c>
    </row>
    <row r="94" spans="1:6" ht="12.75">
      <c r="A94" s="66"/>
      <c r="B94" s="28"/>
      <c r="C94" s="17"/>
      <c r="D94" s="17"/>
      <c r="E94" s="30"/>
      <c r="F94" s="123"/>
    </row>
    <row r="95" spans="1:6" ht="12.75">
      <c r="A95" s="32" t="s">
        <v>91</v>
      </c>
      <c r="B95" s="28"/>
      <c r="C95" s="17"/>
      <c r="D95" s="17"/>
      <c r="E95" s="30"/>
      <c r="F95" s="111">
        <f>Investitionen!B19</f>
        <v>0</v>
      </c>
    </row>
    <row r="96" spans="1:6" ht="12.75">
      <c r="A96" s="57"/>
      <c r="B96" s="75"/>
      <c r="C96" s="18"/>
      <c r="D96" s="18"/>
      <c r="E96" s="80"/>
      <c r="F96" s="120"/>
    </row>
    <row r="97" spans="1:6" ht="12.75">
      <c r="A97" s="32"/>
      <c r="B97" s="28"/>
      <c r="C97" s="17"/>
      <c r="D97" s="17"/>
      <c r="E97" s="30"/>
      <c r="F97" s="119"/>
    </row>
    <row r="98" spans="1:6" ht="12.75">
      <c r="A98" s="32" t="s">
        <v>104</v>
      </c>
      <c r="B98" s="28"/>
      <c r="C98" s="17"/>
      <c r="D98" s="17"/>
      <c r="E98" s="87"/>
      <c r="F98" s="111">
        <f>Investitionen!B36</f>
        <v>0</v>
      </c>
    </row>
    <row r="99" spans="1:6" ht="12.75">
      <c r="A99" s="57"/>
      <c r="B99" s="75"/>
      <c r="C99" s="18"/>
      <c r="D99" s="18"/>
      <c r="E99" s="88"/>
      <c r="F99" s="120"/>
    </row>
    <row r="100" spans="1:6" ht="12.75">
      <c r="A100" s="32"/>
      <c r="B100" s="28"/>
      <c r="C100" s="17"/>
      <c r="D100" s="17"/>
      <c r="E100" s="30"/>
      <c r="F100" s="119"/>
    </row>
    <row r="101" spans="1:6" ht="12.75">
      <c r="A101" s="32" t="s">
        <v>115</v>
      </c>
      <c r="B101" s="28"/>
      <c r="C101" s="17"/>
      <c r="D101" s="17"/>
      <c r="E101" s="87"/>
      <c r="F101" s="111">
        <f>Investitionen!B39</f>
        <v>0</v>
      </c>
    </row>
    <row r="102" spans="1:6" ht="12.75">
      <c r="A102" s="57"/>
      <c r="B102" s="75"/>
      <c r="C102" s="18"/>
      <c r="D102" s="18"/>
      <c r="E102" s="88"/>
      <c r="F102" s="120"/>
    </row>
    <row r="103" spans="1:6" ht="12.75">
      <c r="A103" s="32"/>
      <c r="B103" s="28"/>
      <c r="C103" s="17"/>
      <c r="D103" s="17"/>
      <c r="E103" s="30"/>
      <c r="F103" s="119"/>
    </row>
    <row r="104" spans="1:6" ht="21.75" customHeight="1" thickBot="1">
      <c r="A104" s="67" t="s">
        <v>77</v>
      </c>
      <c r="B104" s="89"/>
      <c r="C104" s="48"/>
      <c r="D104" s="48"/>
      <c r="E104" s="90"/>
      <c r="F104" s="124">
        <f>SUM(F94:F98)</f>
        <v>0</v>
      </c>
    </row>
    <row r="105" spans="1:6" ht="13.5" thickTop="1">
      <c r="A105" s="32"/>
      <c r="B105" s="28"/>
      <c r="C105" s="17"/>
      <c r="D105" s="17"/>
      <c r="E105" s="30"/>
      <c r="F105" s="119"/>
    </row>
    <row r="106" spans="1:6" ht="13.5" thickBot="1">
      <c r="A106" s="32"/>
      <c r="B106" s="28"/>
      <c r="C106" s="17"/>
      <c r="D106" s="17"/>
      <c r="E106" s="30"/>
      <c r="F106" s="119"/>
    </row>
    <row r="107" spans="1:6" ht="21" customHeight="1" thickBot="1">
      <c r="A107" s="68" t="s">
        <v>117</v>
      </c>
      <c r="B107" s="99"/>
      <c r="C107" s="100"/>
      <c r="D107" s="100"/>
      <c r="E107" s="101"/>
      <c r="F107" s="125">
        <f>F69+F91+F104</f>
        <v>0</v>
      </c>
    </row>
    <row r="108" spans="1:6" ht="12" customHeight="1">
      <c r="A108" s="49"/>
      <c r="B108" s="38"/>
      <c r="C108" s="21"/>
      <c r="D108" s="21"/>
      <c r="E108" s="91"/>
      <c r="F108" s="111"/>
    </row>
    <row r="109" spans="1:8" ht="12.75">
      <c r="A109" s="108" t="s">
        <v>114</v>
      </c>
      <c r="B109" s="109" t="e">
        <f>VLOOKUP(B8,$I$5:$J$6,2,0)</f>
        <v>#N/A</v>
      </c>
      <c r="C109" s="21"/>
      <c r="D109" s="21"/>
      <c r="E109" s="91"/>
      <c r="F109" s="111" t="e">
        <f>F69*B109</f>
        <v>#N/A</v>
      </c>
      <c r="H109" s="22"/>
    </row>
    <row r="110" spans="1:6" ht="13.5" thickBot="1">
      <c r="A110" s="50"/>
      <c r="B110" s="38"/>
      <c r="C110" s="21"/>
      <c r="D110" s="21"/>
      <c r="E110" s="91"/>
      <c r="F110" s="111"/>
    </row>
    <row r="111" spans="1:6" ht="21" customHeight="1" thickBot="1">
      <c r="A111" s="94" t="s">
        <v>118</v>
      </c>
      <c r="B111" s="99"/>
      <c r="C111" s="100"/>
      <c r="D111" s="100"/>
      <c r="E111" s="101"/>
      <c r="F111" s="125" t="e">
        <f>F107+F109</f>
        <v>#N/A</v>
      </c>
    </row>
    <row r="112" spans="1:6" ht="12.75">
      <c r="A112" s="32"/>
      <c r="B112" s="38"/>
      <c r="C112" s="21"/>
      <c r="D112" s="21"/>
      <c r="E112" s="91"/>
      <c r="F112" s="111"/>
    </row>
    <row r="113" spans="1:8" ht="12.75">
      <c r="A113" s="51" t="s">
        <v>119</v>
      </c>
      <c r="B113" s="138">
        <v>0.03</v>
      </c>
      <c r="C113" s="17"/>
      <c r="D113" s="17"/>
      <c r="E113" s="30"/>
      <c r="F113" s="119" t="e">
        <f>F111*B113</f>
        <v>#N/A</v>
      </c>
      <c r="H113" s="22"/>
    </row>
    <row r="114" spans="1:6" ht="13.5" thickBot="1">
      <c r="A114" s="32"/>
      <c r="B114" s="28"/>
      <c r="C114" s="17"/>
      <c r="D114" s="17"/>
      <c r="E114" s="30"/>
      <c r="F114" s="119"/>
    </row>
    <row r="115" spans="1:6" ht="21" customHeight="1" thickBot="1">
      <c r="A115" s="23" t="s">
        <v>128</v>
      </c>
      <c r="B115" s="102"/>
      <c r="C115" s="103"/>
      <c r="D115" s="103"/>
      <c r="E115" s="104"/>
      <c r="F115" s="126" t="e">
        <f>F111+F113</f>
        <v>#N/A</v>
      </c>
    </row>
    <row r="116" spans="1:6" ht="12.75">
      <c r="A116" s="52"/>
      <c r="B116" s="5"/>
      <c r="C116" s="24"/>
      <c r="D116" s="24"/>
      <c r="E116" s="93"/>
      <c r="F116" s="127"/>
    </row>
    <row r="117" spans="1:8" ht="12.75">
      <c r="A117" s="51" t="s">
        <v>26</v>
      </c>
      <c r="B117" s="92">
        <v>0.19</v>
      </c>
      <c r="C117" s="17"/>
      <c r="D117" s="17"/>
      <c r="E117" s="30"/>
      <c r="F117" s="119" t="e">
        <f>F115*B117</f>
        <v>#N/A</v>
      </c>
      <c r="H117" s="22"/>
    </row>
    <row r="118" spans="1:6" ht="13.5" thickBot="1">
      <c r="A118" s="53"/>
      <c r="B118" s="28"/>
      <c r="C118" s="17"/>
      <c r="D118" s="17"/>
      <c r="E118" s="30"/>
      <c r="F118" s="119"/>
    </row>
    <row r="119" spans="1:6" ht="21" customHeight="1" thickBot="1">
      <c r="A119" s="131" t="s">
        <v>27</v>
      </c>
      <c r="B119" s="99"/>
      <c r="C119" s="100"/>
      <c r="D119" s="100"/>
      <c r="E119" s="101"/>
      <c r="F119" s="125" t="e">
        <f>F115+F117</f>
        <v>#N/A</v>
      </c>
    </row>
    <row r="120" ht="13.5" thickBot="1"/>
    <row r="121" spans="1:6" ht="21" customHeight="1" thickBot="1">
      <c r="A121" s="148" t="s">
        <v>116</v>
      </c>
      <c r="B121" s="149"/>
      <c r="C121" s="150"/>
      <c r="D121" s="150"/>
      <c r="E121" s="151"/>
      <c r="F121" s="152"/>
    </row>
  </sheetData>
  <sheetProtection sheet="1"/>
  <mergeCells count="7">
    <mergeCell ref="A5:A6"/>
    <mergeCell ref="A18:A19"/>
    <mergeCell ref="B71:E71"/>
    <mergeCell ref="B93:E93"/>
    <mergeCell ref="B18:F19"/>
    <mergeCell ref="B20:F20"/>
    <mergeCell ref="B8:D8"/>
  </mergeCells>
  <dataValidations count="2">
    <dataValidation type="list" allowBlank="1" showInputMessage="1" showErrorMessage="1" prompt="bitte auswählen&#10;" error="Bitte einen Wert aus der vorgegebenen Liste auswählen." sqref="C63:C64 C58:C59 C53:C54 C29:C30 C24:C25">
      <formula1>Personaldurchschnittssätze</formula1>
    </dataValidation>
    <dataValidation type="list" allowBlank="1" showInputMessage="1" showErrorMessage="1" error="Bitte eine der vorgegebenen Sektionen wählen" sqref="B8">
      <formula1>$I$4:$I$6</formula1>
    </dataValidation>
  </dataValidations>
  <printOptions horizontalCentered="1"/>
  <pageMargins left="0.7086614173228347" right="0.7086614173228347" top="1.1023622047244095" bottom="0.7874015748031497" header="0.31496062992125984" footer="0.31496062992125984"/>
  <pageSetup fitToHeight="2" horizontalDpi="600" verticalDpi="600" orientation="portrait" paperSize="9" scale="70" r:id="rId4"/>
  <headerFooter>
    <oddHeader>&amp;R&amp;G</oddHeader>
    <oddFooter>&amp;CSeite &amp;P von &amp;N</oddFooter>
  </headerFooter>
  <rowBreaks count="1" manualBreakCount="1">
    <brk id="69" max="255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100" workbookViewId="0" topLeftCell="A13">
      <selection activeCell="A55" sqref="A55"/>
    </sheetView>
  </sheetViews>
  <sheetFormatPr defaultColWidth="11.421875" defaultRowHeight="12.75"/>
  <cols>
    <col min="1" max="1" width="13.00390625" style="0" bestFit="1" customWidth="1"/>
    <col min="2" max="2" width="16.7109375" style="0" customWidth="1"/>
    <col min="3" max="3" width="20.00390625" style="0" customWidth="1"/>
    <col min="5" max="5" width="16.140625" style="0" bestFit="1" customWidth="1"/>
    <col min="6" max="6" width="22.8515625" style="0" customWidth="1"/>
    <col min="7" max="7" width="16.421875" style="0" customWidth="1"/>
  </cols>
  <sheetData>
    <row r="1" spans="1:8" ht="15.75">
      <c r="A1" s="195" t="s">
        <v>28</v>
      </c>
      <c r="B1" s="195"/>
      <c r="C1" s="195"/>
      <c r="E1" s="196" t="s">
        <v>89</v>
      </c>
      <c r="F1" s="196"/>
      <c r="G1" s="163"/>
      <c r="H1" s="163"/>
    </row>
    <row r="2" ht="12.75">
      <c r="A2" s="25"/>
    </row>
    <row r="3" ht="13.5" thickBot="1"/>
    <row r="4" spans="2:6" ht="18" customHeight="1" thickBot="1">
      <c r="B4" s="193" t="s">
        <v>29</v>
      </c>
      <c r="C4" s="194"/>
      <c r="F4" s="164" t="s">
        <v>88</v>
      </c>
    </row>
    <row r="5" spans="1:6" ht="25.5" customHeight="1">
      <c r="A5" s="172" t="s">
        <v>122</v>
      </c>
      <c r="B5" s="191" t="s">
        <v>133</v>
      </c>
      <c r="C5" s="192"/>
      <c r="E5" s="172" t="s">
        <v>122</v>
      </c>
      <c r="F5" s="26" t="s">
        <v>133</v>
      </c>
    </row>
    <row r="6" spans="1:6" ht="25.5">
      <c r="A6" s="171" t="s">
        <v>123</v>
      </c>
      <c r="B6" s="27" t="s">
        <v>30</v>
      </c>
      <c r="C6" s="158" t="s">
        <v>132</v>
      </c>
      <c r="E6" s="171" t="s">
        <v>124</v>
      </c>
      <c r="F6" s="158" t="s">
        <v>71</v>
      </c>
    </row>
    <row r="7" spans="1:6" ht="12.75">
      <c r="A7" s="173" t="s">
        <v>13</v>
      </c>
      <c r="B7" s="128">
        <v>0</v>
      </c>
      <c r="C7" s="159">
        <v>0</v>
      </c>
      <c r="E7" s="28"/>
      <c r="F7" s="165"/>
    </row>
    <row r="8" spans="1:6" ht="12.75">
      <c r="A8" s="28" t="s">
        <v>31</v>
      </c>
      <c r="B8" s="29">
        <v>2420.77</v>
      </c>
      <c r="C8" s="160">
        <f>B8/$A$54</f>
        <v>145.32612937115414</v>
      </c>
      <c r="E8" s="28" t="s">
        <v>70</v>
      </c>
      <c r="F8" s="165">
        <v>12</v>
      </c>
    </row>
    <row r="9" spans="1:6" ht="12.75">
      <c r="A9" s="28" t="s">
        <v>32</v>
      </c>
      <c r="B9" s="29">
        <v>2759</v>
      </c>
      <c r="C9" s="160">
        <f>B9/$A$54</f>
        <v>165.6310971034069</v>
      </c>
      <c r="E9" s="28" t="s">
        <v>74</v>
      </c>
      <c r="F9" s="165">
        <v>14</v>
      </c>
    </row>
    <row r="10" spans="1:6" ht="13.5" thickBot="1">
      <c r="A10" s="28" t="s">
        <v>33</v>
      </c>
      <c r="B10" s="29">
        <v>2743.4</v>
      </c>
      <c r="C10" s="160">
        <f>B10/$A$54</f>
        <v>164.69458202011108</v>
      </c>
      <c r="E10" s="39" t="s">
        <v>69</v>
      </c>
      <c r="F10" s="166">
        <v>18</v>
      </c>
    </row>
    <row r="11" spans="1:3" ht="12.75">
      <c r="A11" s="28" t="s">
        <v>34</v>
      </c>
      <c r="B11" s="29">
        <v>3129.14</v>
      </c>
      <c r="C11" s="160">
        <f>B11/$A$54</f>
        <v>187.85171844514483</v>
      </c>
    </row>
    <row r="12" spans="1:3" ht="12.75">
      <c r="A12" s="28" t="s">
        <v>35</v>
      </c>
      <c r="B12" s="29">
        <v>2918.13</v>
      </c>
      <c r="C12" s="160">
        <f>B12/$A$54</f>
        <v>175.18415128320578</v>
      </c>
    </row>
    <row r="13" spans="1:3" ht="12.75">
      <c r="A13" s="28" t="s">
        <v>36</v>
      </c>
      <c r="B13" s="29">
        <v>3596.77</v>
      </c>
      <c r="C13" s="160">
        <f>B13/$A$54</f>
        <v>215.92495872730004</v>
      </c>
    </row>
    <row r="14" spans="1:3" ht="12.75">
      <c r="A14" s="28" t="s">
        <v>37</v>
      </c>
      <c r="B14" s="29">
        <v>3908.83</v>
      </c>
      <c r="C14" s="160">
        <f>B14/$A$54</f>
        <v>234.65886237430587</v>
      </c>
    </row>
    <row r="15" spans="1:3" ht="12.75">
      <c r="A15" s="28" t="s">
        <v>38</v>
      </c>
      <c r="B15" s="29">
        <v>4325.8</v>
      </c>
      <c r="C15" s="160">
        <f>B15/$A$54</f>
        <v>259.6908299564761</v>
      </c>
    </row>
    <row r="16" spans="1:7" ht="12.75">
      <c r="A16" s="28" t="s">
        <v>39</v>
      </c>
      <c r="B16" s="29">
        <v>4758.9</v>
      </c>
      <c r="C16" s="160">
        <f>B16/$A$54</f>
        <v>285.69113012156686</v>
      </c>
      <c r="G16" s="167"/>
    </row>
    <row r="17" spans="1:3" ht="12.75">
      <c r="A17" s="28" t="s">
        <v>40</v>
      </c>
      <c r="B17" s="29">
        <v>4618.12</v>
      </c>
      <c r="C17" s="160">
        <f>B17/$A$54</f>
        <v>277.23968182500374</v>
      </c>
    </row>
    <row r="18" spans="1:3" ht="12.75">
      <c r="A18" s="28" t="s">
        <v>41</v>
      </c>
      <c r="B18" s="29">
        <v>5307.31</v>
      </c>
      <c r="C18" s="160">
        <f>B18/$A$54</f>
        <v>318.61383761068595</v>
      </c>
    </row>
    <row r="19" spans="1:3" ht="12.75">
      <c r="A19" s="28" t="s">
        <v>42</v>
      </c>
      <c r="B19" s="29">
        <v>5901.6</v>
      </c>
      <c r="C19" s="160">
        <f>B19/$A$54</f>
        <v>354.2908599729852</v>
      </c>
    </row>
    <row r="20" spans="1:3" ht="12.75">
      <c r="A20" s="28" t="s">
        <v>129</v>
      </c>
      <c r="B20" s="29">
        <v>7832.7</v>
      </c>
      <c r="C20" s="160">
        <f>B20/$A$54</f>
        <v>470.22062134173797</v>
      </c>
    </row>
    <row r="21" spans="1:3" ht="12.75">
      <c r="A21" s="28" t="s">
        <v>43</v>
      </c>
      <c r="B21" s="29">
        <v>5789.41</v>
      </c>
      <c r="C21" s="160">
        <f>B21/$A$54</f>
        <v>347.5557556656161</v>
      </c>
    </row>
    <row r="22" spans="1:3" ht="12.75">
      <c r="A22" s="28" t="s">
        <v>44</v>
      </c>
      <c r="B22" s="29">
        <v>6684.68</v>
      </c>
      <c r="C22" s="160">
        <f>B22/$A$54</f>
        <v>401.3015158337086</v>
      </c>
    </row>
    <row r="23" spans="1:3" ht="12.75">
      <c r="A23" s="28" t="s">
        <v>45</v>
      </c>
      <c r="B23" s="29">
        <v>8281.25</v>
      </c>
      <c r="C23" s="160">
        <f>B23/$A$54</f>
        <v>497.1484316374006</v>
      </c>
    </row>
    <row r="24" spans="1:3" ht="12.75">
      <c r="A24" s="28" t="s">
        <v>46</v>
      </c>
      <c r="B24" s="29">
        <v>7000.36</v>
      </c>
      <c r="C24" s="160">
        <f>B24/$A$54</f>
        <v>420.25273900645357</v>
      </c>
    </row>
    <row r="25" spans="1:3" ht="12.75">
      <c r="A25" s="28" t="s">
        <v>47</v>
      </c>
      <c r="B25" s="29">
        <v>4387.26</v>
      </c>
      <c r="C25" s="160">
        <f>B25/$A$54</f>
        <v>263.38045925258893</v>
      </c>
    </row>
    <row r="26" spans="1:3" ht="12.75">
      <c r="A26" s="28" t="s">
        <v>48</v>
      </c>
      <c r="B26" s="29">
        <v>7871.54</v>
      </c>
      <c r="C26" s="160">
        <f>B26/$A$54</f>
        <v>472.5523037670719</v>
      </c>
    </row>
    <row r="27" spans="1:3" ht="12.75">
      <c r="A27" s="28" t="s">
        <v>49</v>
      </c>
      <c r="B27" s="29">
        <v>8998.43</v>
      </c>
      <c r="C27" s="160">
        <f>B27/$A$54</f>
        <v>540.2029116013808</v>
      </c>
    </row>
    <row r="28" spans="1:3" ht="12.75">
      <c r="A28" s="28" t="s">
        <v>50</v>
      </c>
      <c r="B28" s="29">
        <v>3055.51</v>
      </c>
      <c r="C28" s="160">
        <f>B28/$A$54</f>
        <v>183.43148731802495</v>
      </c>
    </row>
    <row r="29" spans="1:3" ht="12.75">
      <c r="A29" s="28" t="s">
        <v>51</v>
      </c>
      <c r="B29" s="31">
        <v>2820.36</v>
      </c>
      <c r="C29" s="161">
        <f>B29/$A$54</f>
        <v>169.31472309770376</v>
      </c>
    </row>
    <row r="30" spans="1:3" ht="12.75">
      <c r="A30" s="28" t="s">
        <v>52</v>
      </c>
      <c r="B30" s="31">
        <v>3309.05</v>
      </c>
      <c r="C30" s="161">
        <f>B30/$A$54</f>
        <v>198.6522587423083</v>
      </c>
    </row>
    <row r="31" spans="1:3" ht="12.75">
      <c r="A31" s="33" t="s">
        <v>53</v>
      </c>
      <c r="B31" s="31">
        <v>3360.06</v>
      </c>
      <c r="C31" s="161">
        <f>B31/$A$54</f>
        <v>201.71454299864928</v>
      </c>
    </row>
    <row r="32" spans="1:3" ht="12.75">
      <c r="A32" s="33" t="s">
        <v>54</v>
      </c>
      <c r="B32" s="31">
        <v>3390.49</v>
      </c>
      <c r="C32" s="161">
        <f>B32/$A$54</f>
        <v>203.54134774125768</v>
      </c>
    </row>
    <row r="33" spans="1:3" ht="12.75">
      <c r="A33" s="33" t="s">
        <v>55</v>
      </c>
      <c r="B33" s="31">
        <v>3715.63</v>
      </c>
      <c r="C33" s="161">
        <f>B33/$A$54</f>
        <v>223.06048326579622</v>
      </c>
    </row>
    <row r="34" spans="1:3" ht="12.75">
      <c r="A34" s="33" t="s">
        <v>56</v>
      </c>
      <c r="B34" s="35">
        <v>3952.69</v>
      </c>
      <c r="C34" s="161">
        <f>B34/$A$54</f>
        <v>237.29191055080295</v>
      </c>
    </row>
    <row r="35" spans="1:3" ht="12.75">
      <c r="A35" s="33" t="s">
        <v>57</v>
      </c>
      <c r="B35" s="35">
        <v>3943.39</v>
      </c>
      <c r="C35" s="161">
        <f>B35/$A$54</f>
        <v>236.73360348191505</v>
      </c>
    </row>
    <row r="36" spans="1:3" ht="12.75">
      <c r="A36" s="33" t="s">
        <v>58</v>
      </c>
      <c r="B36" s="35">
        <v>4411.58</v>
      </c>
      <c r="C36" s="161">
        <f>B36/$A$54</f>
        <v>264.84046225423987</v>
      </c>
    </row>
    <row r="37" spans="1:3" ht="12.75">
      <c r="A37" s="28" t="s">
        <v>59</v>
      </c>
      <c r="B37" s="29">
        <v>5125.1</v>
      </c>
      <c r="C37" s="160">
        <f>B37/$A$54</f>
        <v>307.6752213717545</v>
      </c>
    </row>
    <row r="38" spans="1:3" ht="12.75">
      <c r="A38" s="28" t="s">
        <v>60</v>
      </c>
      <c r="B38" s="29">
        <v>5416.3</v>
      </c>
      <c r="C38" s="160">
        <f>B38/$A$54</f>
        <v>325.156836259943</v>
      </c>
    </row>
    <row r="39" spans="1:3" ht="12.75">
      <c r="A39" s="28" t="s">
        <v>61</v>
      </c>
      <c r="B39" s="29">
        <v>5424.31</v>
      </c>
      <c r="C39" s="160">
        <f>B39/$A$54</f>
        <v>325.6377007354045</v>
      </c>
    </row>
    <row r="40" spans="1:3" ht="12.75">
      <c r="A40" s="28" t="s">
        <v>62</v>
      </c>
      <c r="B40" s="29">
        <v>5049.18</v>
      </c>
      <c r="C40" s="160">
        <f>B40/$A$54</f>
        <v>303.1175146330482</v>
      </c>
    </row>
    <row r="41" spans="1:3" ht="12.75">
      <c r="A41" s="28" t="s">
        <v>63</v>
      </c>
      <c r="B41" s="29">
        <v>5854.65</v>
      </c>
      <c r="C41" s="160">
        <f>B41/$A$54</f>
        <v>351.4723097703737</v>
      </c>
    </row>
    <row r="42" spans="1:3" ht="12.75">
      <c r="A42" s="28" t="s">
        <v>64</v>
      </c>
      <c r="B42" s="29">
        <v>6715.67</v>
      </c>
      <c r="C42" s="160">
        <f>B42/$A$54</f>
        <v>403.1619390664866</v>
      </c>
    </row>
    <row r="43" spans="1:3" ht="12.75">
      <c r="A43" s="28" t="s">
        <v>65</v>
      </c>
      <c r="B43" s="29">
        <v>6921</v>
      </c>
      <c r="C43" s="160">
        <f>B43/$A$54</f>
        <v>415.4885186852769</v>
      </c>
    </row>
    <row r="44" spans="1:3" ht="12.75">
      <c r="A44" s="28" t="s">
        <v>66</v>
      </c>
      <c r="B44" s="29">
        <v>9008.12</v>
      </c>
      <c r="C44" s="160">
        <f>B44/$A$54</f>
        <v>540.7846315473512</v>
      </c>
    </row>
    <row r="45" spans="1:3" ht="12.75">
      <c r="A45" s="33" t="s">
        <v>130</v>
      </c>
      <c r="B45" s="34">
        <v>4396.58</v>
      </c>
      <c r="C45" s="160">
        <f>B45/$A$54</f>
        <v>263.93996698184003</v>
      </c>
    </row>
    <row r="46" spans="1:3" ht="13.5" thickBot="1">
      <c r="A46" s="36" t="s">
        <v>67</v>
      </c>
      <c r="B46" s="37">
        <v>6176.86</v>
      </c>
      <c r="C46" s="162">
        <f>B46/$A$54</f>
        <v>370.81554855170344</v>
      </c>
    </row>
    <row r="49" ht="12.75">
      <c r="A49" s="168" t="s">
        <v>127</v>
      </c>
    </row>
    <row r="51" spans="1:2" ht="12.75">
      <c r="A51">
        <v>199.89</v>
      </c>
      <c r="B51" t="s">
        <v>131</v>
      </c>
    </row>
    <row r="52" spans="1:2" ht="12.75">
      <c r="A52">
        <v>12</v>
      </c>
      <c r="B52" t="s">
        <v>125</v>
      </c>
    </row>
    <row r="54" spans="1:2" ht="15">
      <c r="A54" s="169">
        <f>A51/A52</f>
        <v>16.6575</v>
      </c>
      <c r="B54" s="170" t="s">
        <v>126</v>
      </c>
    </row>
  </sheetData>
  <sheetProtection sheet="1"/>
  <mergeCells count="4">
    <mergeCell ref="B5:C5"/>
    <mergeCell ref="B4:C4"/>
    <mergeCell ref="A1:C1"/>
    <mergeCell ref="E1:F1"/>
  </mergeCells>
  <printOptions/>
  <pageMargins left="0.7" right="0.7" top="0.787401575" bottom="0.7874015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8.57421875" style="0" customWidth="1"/>
    <col min="2" max="2" width="17.57421875" style="0" customWidth="1"/>
  </cols>
  <sheetData>
    <row r="1" spans="1:2" ht="20.25">
      <c r="A1" s="198" t="s">
        <v>19</v>
      </c>
      <c r="B1" s="198"/>
    </row>
    <row r="3" spans="1:2" ht="18">
      <c r="A3" s="197" t="s">
        <v>75</v>
      </c>
      <c r="B3" s="197"/>
    </row>
    <row r="4" spans="1:2" ht="30">
      <c r="A4" s="95" t="s">
        <v>79</v>
      </c>
      <c r="B4" s="97" t="s">
        <v>98</v>
      </c>
    </row>
    <row r="5" spans="1:2" ht="18" customHeight="1">
      <c r="A5" s="139"/>
      <c r="B5" s="140"/>
    </row>
    <row r="6" spans="1:2" ht="18" customHeight="1">
      <c r="A6" s="139"/>
      <c r="B6" s="140"/>
    </row>
    <row r="7" spans="1:2" ht="18" customHeight="1">
      <c r="A7" s="139"/>
      <c r="B7" s="140"/>
    </row>
    <row r="8" spans="1:2" ht="18" customHeight="1">
      <c r="A8" s="139"/>
      <c r="B8" s="140"/>
    </row>
    <row r="9" spans="1:2" ht="18" customHeight="1">
      <c r="A9" s="139"/>
      <c r="B9" s="140"/>
    </row>
    <row r="10" spans="1:2" ht="18" customHeight="1">
      <c r="A10" s="139"/>
      <c r="B10" s="140"/>
    </row>
    <row r="11" spans="1:2" ht="18" customHeight="1">
      <c r="A11" s="139"/>
      <c r="B11" s="140"/>
    </row>
    <row r="12" spans="1:2" ht="18" customHeight="1">
      <c r="A12" s="139"/>
      <c r="B12" s="140"/>
    </row>
    <row r="13" spans="1:2" ht="18" customHeight="1">
      <c r="A13" s="98" t="s">
        <v>78</v>
      </c>
      <c r="B13" s="129">
        <f>SUM(B5:B12)</f>
        <v>0</v>
      </c>
    </row>
    <row r="16" spans="1:2" ht="18">
      <c r="A16" s="197" t="s">
        <v>20</v>
      </c>
      <c r="B16" s="197"/>
    </row>
    <row r="17" spans="1:2" ht="30">
      <c r="A17" s="95" t="s">
        <v>80</v>
      </c>
      <c r="B17" s="97" t="s">
        <v>98</v>
      </c>
    </row>
    <row r="18" spans="1:2" ht="18" customHeight="1">
      <c r="A18" s="139"/>
      <c r="B18" s="140"/>
    </row>
    <row r="19" spans="1:2" ht="18" customHeight="1">
      <c r="A19" s="139"/>
      <c r="B19" s="140"/>
    </row>
    <row r="20" spans="1:2" ht="18" customHeight="1">
      <c r="A20" s="139"/>
      <c r="B20" s="140"/>
    </row>
    <row r="21" spans="1:2" ht="18" customHeight="1">
      <c r="A21" s="139"/>
      <c r="B21" s="140"/>
    </row>
    <row r="22" spans="1:2" ht="18" customHeight="1">
      <c r="A22" s="139"/>
      <c r="B22" s="140"/>
    </row>
    <row r="23" spans="1:2" ht="18" customHeight="1">
      <c r="A23" s="139"/>
      <c r="B23" s="140"/>
    </row>
    <row r="24" spans="1:2" ht="18" customHeight="1">
      <c r="A24" s="139"/>
      <c r="B24" s="140"/>
    </row>
    <row r="25" spans="1:2" ht="18" customHeight="1">
      <c r="A25" s="139"/>
      <c r="B25" s="140"/>
    </row>
    <row r="26" spans="1:2" ht="18" customHeight="1">
      <c r="A26" s="98" t="s">
        <v>82</v>
      </c>
      <c r="B26" s="129">
        <f>SUM(B18:B25)</f>
        <v>0</v>
      </c>
    </row>
    <row r="29" spans="1:2" ht="18">
      <c r="A29" s="197" t="s">
        <v>21</v>
      </c>
      <c r="B29" s="197"/>
    </row>
    <row r="30" spans="1:2" ht="30">
      <c r="A30" s="95" t="s">
        <v>86</v>
      </c>
      <c r="B30" s="97" t="s">
        <v>98</v>
      </c>
    </row>
    <row r="31" spans="1:2" ht="18" customHeight="1">
      <c r="A31" s="139"/>
      <c r="B31" s="140"/>
    </row>
    <row r="32" spans="1:2" ht="18" customHeight="1">
      <c r="A32" s="139"/>
      <c r="B32" s="140"/>
    </row>
    <row r="33" spans="1:2" ht="18" customHeight="1">
      <c r="A33" s="139"/>
      <c r="B33" s="140"/>
    </row>
    <row r="34" spans="1:2" ht="18" customHeight="1">
      <c r="A34" s="139"/>
      <c r="B34" s="140"/>
    </row>
    <row r="35" spans="1:2" ht="18" customHeight="1">
      <c r="A35" s="139"/>
      <c r="B35" s="140"/>
    </row>
    <row r="36" spans="1:2" ht="18" customHeight="1">
      <c r="A36" s="139"/>
      <c r="B36" s="140"/>
    </row>
    <row r="37" spans="1:2" ht="18" customHeight="1">
      <c r="A37" s="139"/>
      <c r="B37" s="140"/>
    </row>
    <row r="38" spans="1:2" ht="18" customHeight="1">
      <c r="A38" s="139"/>
      <c r="B38" s="140"/>
    </row>
    <row r="39" spans="1:2" ht="18" customHeight="1">
      <c r="A39" s="98" t="s">
        <v>81</v>
      </c>
      <c r="B39" s="129">
        <f>SUM(B31:B38)</f>
        <v>0</v>
      </c>
    </row>
    <row r="42" spans="1:2" ht="18">
      <c r="A42" s="197" t="s">
        <v>22</v>
      </c>
      <c r="B42" s="197"/>
    </row>
    <row r="43" spans="1:2" ht="30">
      <c r="A43" s="95" t="s">
        <v>85</v>
      </c>
      <c r="B43" s="97" t="s">
        <v>98</v>
      </c>
    </row>
    <row r="44" spans="1:2" ht="18" customHeight="1">
      <c r="A44" s="139"/>
      <c r="B44" s="140"/>
    </row>
    <row r="45" spans="1:2" ht="18" customHeight="1">
      <c r="A45" s="139"/>
      <c r="B45" s="140"/>
    </row>
    <row r="46" spans="1:2" ht="18" customHeight="1">
      <c r="A46" s="139"/>
      <c r="B46" s="140"/>
    </row>
    <row r="47" spans="1:2" ht="18" customHeight="1">
      <c r="A47" s="139"/>
      <c r="B47" s="140"/>
    </row>
    <row r="48" spans="1:2" ht="18" customHeight="1">
      <c r="A48" s="139"/>
      <c r="B48" s="140"/>
    </row>
    <row r="49" spans="1:2" ht="18" customHeight="1">
      <c r="A49" s="139"/>
      <c r="B49" s="140"/>
    </row>
    <row r="50" spans="1:2" ht="18" customHeight="1">
      <c r="A50" s="139"/>
      <c r="B50" s="140"/>
    </row>
    <row r="51" spans="1:2" ht="18" customHeight="1">
      <c r="A51" s="139"/>
      <c r="B51" s="140"/>
    </row>
    <row r="52" spans="1:2" ht="18" customHeight="1">
      <c r="A52" s="98" t="s">
        <v>83</v>
      </c>
      <c r="B52" s="129">
        <f>SUM(B44:B51)</f>
        <v>0</v>
      </c>
    </row>
    <row r="55" spans="1:2" ht="18">
      <c r="A55" s="197" t="s">
        <v>23</v>
      </c>
      <c r="B55" s="197"/>
    </row>
    <row r="56" spans="1:2" ht="30">
      <c r="A56" s="95" t="s">
        <v>84</v>
      </c>
      <c r="B56" s="97" t="s">
        <v>98</v>
      </c>
    </row>
    <row r="57" spans="1:2" ht="18" customHeight="1">
      <c r="A57" s="139"/>
      <c r="B57" s="140"/>
    </row>
    <row r="58" spans="1:2" ht="18" customHeight="1">
      <c r="A58" s="139"/>
      <c r="B58" s="140"/>
    </row>
    <row r="59" spans="1:2" ht="18" customHeight="1">
      <c r="A59" s="139"/>
      <c r="B59" s="140"/>
    </row>
    <row r="60" spans="1:2" ht="18" customHeight="1">
      <c r="A60" s="139"/>
      <c r="B60" s="140"/>
    </row>
    <row r="61" spans="1:2" ht="18" customHeight="1">
      <c r="A61" s="139"/>
      <c r="B61" s="140"/>
    </row>
    <row r="62" spans="1:2" ht="18" customHeight="1">
      <c r="A62" s="139"/>
      <c r="B62" s="140"/>
    </row>
    <row r="63" spans="1:2" ht="18" customHeight="1">
      <c r="A63" s="139"/>
      <c r="B63" s="140"/>
    </row>
    <row r="64" spans="1:2" ht="18" customHeight="1">
      <c r="A64" s="139"/>
      <c r="B64" s="140"/>
    </row>
    <row r="65" spans="1:2" ht="18" customHeight="1">
      <c r="A65" s="98" t="s">
        <v>87</v>
      </c>
      <c r="B65" s="129">
        <f>SUM(B57:B64)</f>
        <v>0</v>
      </c>
    </row>
  </sheetData>
  <sheetProtection sheet="1"/>
  <mergeCells count="6">
    <mergeCell ref="A3:B3"/>
    <mergeCell ref="A16:B16"/>
    <mergeCell ref="A29:B29"/>
    <mergeCell ref="A42:B42"/>
    <mergeCell ref="A55:B55"/>
    <mergeCell ref="A1:B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48.57421875" style="0" customWidth="1"/>
    <col min="2" max="2" width="18.8515625" style="0" customWidth="1"/>
  </cols>
  <sheetData>
    <row r="1" spans="1:2" ht="20.25">
      <c r="A1" s="199" t="s">
        <v>76</v>
      </c>
      <c r="B1" s="199"/>
    </row>
    <row r="5" spans="1:2" ht="18">
      <c r="A5" s="200" t="s">
        <v>93</v>
      </c>
      <c r="B5" s="201"/>
    </row>
    <row r="6" spans="1:2" ht="30">
      <c r="A6" s="95" t="s">
        <v>90</v>
      </c>
      <c r="B6" s="97" t="s">
        <v>25</v>
      </c>
    </row>
    <row r="7" spans="1:2" ht="18" customHeight="1">
      <c r="A7" s="139"/>
      <c r="B7" s="140"/>
    </row>
    <row r="8" spans="1:2" ht="18" customHeight="1">
      <c r="A8" s="139"/>
      <c r="B8" s="140"/>
    </row>
    <row r="9" spans="1:2" ht="18" customHeight="1">
      <c r="A9" s="139"/>
      <c r="B9" s="140"/>
    </row>
    <row r="10" spans="1:2" ht="18" customHeight="1">
      <c r="A10" s="139"/>
      <c r="B10" s="140"/>
    </row>
    <row r="11" spans="1:2" ht="18" customHeight="1">
      <c r="A11" s="139"/>
      <c r="B11" s="140"/>
    </row>
    <row r="12" spans="1:2" ht="18" customHeight="1">
      <c r="A12" s="139"/>
      <c r="B12" s="140"/>
    </row>
    <row r="13" spans="1:2" ht="18" customHeight="1">
      <c r="A13" s="139"/>
      <c r="B13" s="140"/>
    </row>
    <row r="14" spans="1:2" ht="18" customHeight="1">
      <c r="A14" s="139"/>
      <c r="B14" s="140"/>
    </row>
    <row r="15" spans="1:2" ht="18" customHeight="1">
      <c r="A15" s="139"/>
      <c r="B15" s="140"/>
    </row>
    <row r="16" spans="1:2" ht="18" customHeight="1">
      <c r="A16" s="139"/>
      <c r="B16" s="140"/>
    </row>
    <row r="17" spans="1:2" ht="18" customHeight="1">
      <c r="A17" s="139"/>
      <c r="B17" s="140"/>
    </row>
    <row r="18" spans="1:2" ht="18" customHeight="1">
      <c r="A18" s="139"/>
      <c r="B18" s="140"/>
    </row>
    <row r="19" spans="1:2" ht="18" customHeight="1">
      <c r="A19" s="96" t="s">
        <v>92</v>
      </c>
      <c r="B19" s="130">
        <f>SUM(B7:B18)</f>
        <v>0</v>
      </c>
    </row>
    <row r="22" spans="1:2" ht="18">
      <c r="A22" s="200" t="s">
        <v>94</v>
      </c>
      <c r="B22" s="201"/>
    </row>
    <row r="23" spans="1:2" ht="30">
      <c r="A23" s="95" t="s">
        <v>90</v>
      </c>
      <c r="B23" s="97" t="s">
        <v>25</v>
      </c>
    </row>
    <row r="24" spans="1:2" ht="18" customHeight="1">
      <c r="A24" s="139"/>
      <c r="B24" s="140"/>
    </row>
    <row r="25" spans="1:2" ht="18" customHeight="1">
      <c r="A25" s="139"/>
      <c r="B25" s="140"/>
    </row>
    <row r="26" spans="1:2" ht="18" customHeight="1">
      <c r="A26" s="139"/>
      <c r="B26" s="140"/>
    </row>
    <row r="27" spans="1:2" ht="18" customHeight="1">
      <c r="A27" s="139"/>
      <c r="B27" s="140"/>
    </row>
    <row r="28" spans="1:2" ht="18" customHeight="1">
      <c r="A28" s="139"/>
      <c r="B28" s="140"/>
    </row>
    <row r="29" spans="1:2" ht="18" customHeight="1">
      <c r="A29" s="139"/>
      <c r="B29" s="140"/>
    </row>
    <row r="30" spans="1:2" ht="18" customHeight="1">
      <c r="A30" s="139"/>
      <c r="B30" s="140"/>
    </row>
    <row r="31" spans="1:2" ht="18" customHeight="1">
      <c r="A31" s="139"/>
      <c r="B31" s="140"/>
    </row>
    <row r="32" spans="1:2" ht="18" customHeight="1">
      <c r="A32" s="139"/>
      <c r="B32" s="140"/>
    </row>
    <row r="33" spans="1:2" ht="18" customHeight="1">
      <c r="A33" s="139"/>
      <c r="B33" s="140"/>
    </row>
    <row r="34" spans="1:2" ht="18" customHeight="1">
      <c r="A34" s="139"/>
      <c r="B34" s="140"/>
    </row>
    <row r="35" spans="1:2" ht="18" customHeight="1">
      <c r="A35" s="139"/>
      <c r="B35" s="140"/>
    </row>
    <row r="36" spans="1:2" ht="18" customHeight="1">
      <c r="A36" s="96" t="s">
        <v>95</v>
      </c>
      <c r="B36" s="130">
        <f>SUM(B24:B35)</f>
        <v>0</v>
      </c>
    </row>
  </sheetData>
  <sheetProtection sheet="1"/>
  <mergeCells count="3">
    <mergeCell ref="A1:B1"/>
    <mergeCell ref="A5:B5"/>
    <mergeCell ref="A22:B2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Goethe-Universitaet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zieglerf</dc:creator>
  <cp:keywords/>
  <dc:description/>
  <cp:lastModifiedBy>zieglerf</cp:lastModifiedBy>
  <cp:lastPrinted>2012-01-03T09:48:25Z</cp:lastPrinted>
  <dcterms:created xsi:type="dcterms:W3CDTF">2010-08-19T11:34:02Z</dcterms:created>
  <dcterms:modified xsi:type="dcterms:W3CDTF">2013-08-09T11:39:40Z</dcterms:modified>
  <cp:category/>
  <cp:version/>
  <cp:contentType/>
  <cp:contentStatus/>
</cp:coreProperties>
</file>